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8" i="16"/>
  <c r="M99" i="16"/>
  <c r="M100" i="16"/>
  <c r="M10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49" i="8"/>
  <c r="K248" i="8"/>
  <c r="H249" i="8"/>
  <c r="H248" i="8"/>
  <c r="J14" i="16"/>
  <c r="G14" i="16"/>
  <c r="K30" i="8"/>
  <c r="H30" i="8"/>
  <c r="A18" i="16"/>
  <c r="B34" i="8"/>
  <c r="M102" i="16"/>
  <c r="M106" i="16"/>
  <c r="M110" i="16"/>
  <c r="M103" i="16"/>
  <c r="M107" i="16"/>
  <c r="M111" i="16"/>
  <c r="M115" i="16"/>
  <c r="M108" i="16"/>
  <c r="M112" i="16"/>
  <c r="M104" i="16"/>
  <c r="M105" i="16"/>
  <c r="M109" i="16"/>
  <c r="M113" i="16"/>
  <c r="M117" i="16"/>
  <c r="M114" i="16"/>
  <c r="M118" i="16"/>
  <c r="M11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3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3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3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3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3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3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3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5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5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<sst xmlns="http://schemas.openxmlformats.org/spreadsheetml/2006/main" count="1411" uniqueCount="784">
  <si>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</si>
  <si>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</si>
  <si>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</si>
  <si>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</si>
  <si>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</si>
  <si>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</si>
  <si>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</si>
  <si>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</si>
  <si>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</si>
  <si>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</si>
  <si>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</si>
  <si>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</si>
  <si>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</si>
  <si>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</si>
  <si>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</si>
  <si>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</si>
  <si>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</si>
  <si>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</si>
  <si>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</si>
  <si>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</si>
  <si>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</si>
  <si>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</si>
  <si>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</si>
  <si>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</si>
  <si>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</si>
  <si>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</si>
  <si>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</si>
  <si>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</si>
  <si>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</si>
  <si>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</si>
  <si>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</si>
  <si>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</si>
  <si>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</si>
  <si>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</si>
  <si>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</si>
  <si>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</si>
  <si>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</si>
  <si>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</si>
  <si>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</si>
  <si>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</si>
  <si>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</si>
  <si>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</si>
  <si>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</si>
  <si>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</si>
  <si>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</si>
  <si>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</si>
  <si>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</si>
  <si>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</si>
  <si>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</si>
  <si>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</si>
  <si>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</si>
  <si>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</si>
  <si>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</si>
  <si>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</si>
  <si>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</si>
  <si>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</si>
  <si>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</si>
  <si>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</si>
  <si>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</si>
  <si>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</si>
  <si>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</si>
  <si>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</si>
  <si>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</si>
  <si>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</si>
  <si>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</si>
  <si>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</si>
  <si>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</si>
  <si>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</si>
  <si>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</si>
  <si>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О ПРИЕМКЕ ВЫПОЛНЕННЫХ РАБОТ за Январь 2014</t>
  </si>
  <si>
    <t>на Школьная 8а</t>
  </si>
  <si>
    <t>Сдал:  _________________ //</t>
  </si>
  <si>
    <t>Принял:  _________________ //</t>
  </si>
  <si>
    <t>Раздел 1. ЯНВАРЬ</t>
  </si>
  <si>
    <t>Чистка канализации подвал от 10.01.2014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</si>
  <si>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</si>
  <si>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</si>
  <si>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</si>
  <si>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</si>
  <si>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</si>
  <si>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304
226
123</t>
  </si>
  <si>
    <t>257
_____
47</t>
  </si>
  <si>
    <t>Р</t>
  </si>
  <si>
    <t>Чистка канализации кв.2,3 от 13.01.2014</t>
  </si>
  <si>
    <t>0,1
88
48</t>
  </si>
  <si>
    <t>51
34
20</t>
  </si>
  <si>
    <t>33
_____
18</t>
  </si>
  <si>
    <t>434
323
176</t>
  </si>
  <si>
    <t>367
_____
66</t>
  </si>
  <si>
    <t>Смена муфт в подвале от 13.01.2014</t>
  </si>
  <si>
    <t>ТЕРр65-16-1
ПРИМ,Смена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</si>
  <si>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</si>
  <si>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</si>
  <si>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</si>
  <si>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</si>
  <si>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</si>
  <si>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</si>
  <si>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</si>
  <si>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Перезапуск отопления кв.36 от 20.01.2014,21.01.2014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</si>
  <si>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</si>
  <si>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0,45
63
40</t>
  </si>
  <si>
    <t>6
4
3</t>
  </si>
  <si>
    <t>68
43
27</t>
  </si>
  <si>
    <t>Чистка и смена  частей канализации кв 4 от 22.01.2014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</si>
  <si>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</si>
  <si>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0,01
63
40</t>
  </si>
  <si>
    <t>10,79
_____
4,49</t>
  </si>
  <si>
    <t>9
7
5</t>
  </si>
  <si>
    <t>101
64
40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</si>
  <si>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</si>
  <si>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
98
56</t>
  </si>
  <si>
    <t>888,33
_____
5724,08</t>
  </si>
  <si>
    <t>36,38
_____
1,23</t>
  </si>
  <si>
    <t>66
10
6</t>
  </si>
  <si>
    <t>9
_____
57</t>
  </si>
  <si>
    <t>348
96
55</t>
  </si>
  <si>
    <t>98
_____
248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</si>
  <si>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</si>
  <si>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</si>
  <si>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</si>
  <si>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</si>
  <si>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М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</si>
  <si>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</si>
  <si>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</si>
  <si>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</si>
  <si>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</si>
  <si>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Раздел 2. ФЕВРАЛЬ</t>
  </si>
  <si>
    <t>Перезапуск отопления кв.49 от 10.02.2014</t>
  </si>
  <si>
    <t>0,625
63
40</t>
  </si>
  <si>
    <t>94
59
38</t>
  </si>
  <si>
    <t>Раздел 3. МАРТ</t>
  </si>
  <si>
    <t>Откачивание воды из подвала от 12.03.2014</t>
  </si>
  <si>
    <t>ТЕРр52-11-3
Водоотлив из подвала: электрическими (механическими) насосами
100 м3 воды
НР 79%=93%*0.85 от ФОТ
СП 60%=75%*0.8 от ФОТ</t>
  </si>
  <si>
    <t>0,72
79
60</t>
  </si>
  <si>
    <t>9,41
_____
5,36</t>
  </si>
  <si>
    <t>56
50
41</t>
  </si>
  <si>
    <t>6
_____
4</t>
  </si>
  <si>
    <t>614
467
355</t>
  </si>
  <si>
    <t>66
_____
43</t>
  </si>
  <si>
    <t>Перезапуск горячей воды от 19.03.2014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</si>
  <si>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</si>
  <si>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0,19
63
40</t>
  </si>
  <si>
    <t>1
1
1</t>
  </si>
  <si>
    <t>8
5
3</t>
  </si>
  <si>
    <t>Перезапуск  воды  кв.36,35 от 24.03.2014</t>
  </si>
  <si>
    <t>0,187
63
40</t>
  </si>
  <si>
    <t>кв.24 подвал</t>
  </si>
  <si>
    <t>0,03
88
48</t>
  </si>
  <si>
    <t>15
10
6</t>
  </si>
  <si>
    <t>10
_____
5</t>
  </si>
  <si>
    <t>130
97
53</t>
  </si>
  <si>
    <t>110
_____
20</t>
  </si>
  <si>
    <t>Раздел 4. АПРЕЛЬ</t>
  </si>
  <si>
    <t>Ремонт системы отопления кв.56,36 от 01.04.2014</t>
  </si>
  <si>
    <t>ТЕРр65-16-1
Смена сгонов у трубопроводов диаметром: до 20 мм
100 сгонов
НР 88%=103%*0.85 от ФОТ
СП 48%=60%*0.8 от ФОТ</t>
  </si>
  <si>
    <t>0,02
88
48</t>
  </si>
  <si>
    <t>45
7
4</t>
  </si>
  <si>
    <t>7
_____
38</t>
  </si>
  <si>
    <t>148
67
36</t>
  </si>
  <si>
    <t>76
_____
72</t>
  </si>
  <si>
    <t>ТЕР16-07-003-01
Врезка в действующие внутренние сети трубопроводов отопления и водоснабжения диаметром: 15 мм
1 врезка
НР 98%=128%*(0.9*0.85) от ФОТ
СП 56%=83%*(0.85*0.8) от ФОТ</t>
  </si>
  <si>
    <t>4
98
56</t>
  </si>
  <si>
    <t>55,93
_____
26,64</t>
  </si>
  <si>
    <t>350
258
159</t>
  </si>
  <si>
    <t>224
_____
106</t>
  </si>
  <si>
    <t>3004
2416
1380</t>
  </si>
  <si>
    <t>2465
_____
433</t>
  </si>
  <si>
    <t>Чистка канализации подвал от 02.04.2014</t>
  </si>
  <si>
    <t>Смена кранов кв.36 от 04.04.2014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</si>
  <si>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</si>
  <si>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</si>
  <si>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27
25
14</t>
  </si>
  <si>
    <t>24
_____
3</t>
  </si>
  <si>
    <t>270
229
125</t>
  </si>
  <si>
    <t>260
_____
9</t>
  </si>
  <si>
    <t>Перезапуск  воды  кв.36 от 08.04.2014</t>
  </si>
  <si>
    <t>0,075
63
40</t>
  </si>
  <si>
    <t>3
2
1</t>
  </si>
  <si>
    <t>Откачивание воды из подвала от 09.04.2014</t>
  </si>
  <si>
    <t>Ремонт отопления кв.31,34,36 от 10.04.2014</t>
  </si>
  <si>
    <t>ТЕРр65-9-6
Смена внутренних трубопроводов из стальных труб диаметром: до 50 мм
100 м трубопровода
НР 88%=103%*0.85 от ФОТ
СП 48%=60%*0.8 от ФОТ</t>
  </si>
  <si>
    <t>0,04
88
48</t>
  </si>
  <si>
    <t>1640,38
_____
10880,86</t>
  </si>
  <si>
    <t>172,85
_____
4,21</t>
  </si>
  <si>
    <t>508
68
40</t>
  </si>
  <si>
    <t>66
_____
435</t>
  </si>
  <si>
    <t>2062
638
348</t>
  </si>
  <si>
    <t>723
_____
1301</t>
  </si>
  <si>
    <t>38
_____
2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</si>
  <si>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</si>
  <si>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1399,62
_____
6805,52</t>
  </si>
  <si>
    <t>68,62
_____
2,94</t>
  </si>
  <si>
    <t>83
14
8</t>
  </si>
  <si>
    <t>14
_____
68</t>
  </si>
  <si>
    <t>359
136
74</t>
  </si>
  <si>
    <t>154
_____
201</t>
  </si>
  <si>
    <t>ТСЦ-507-1975
Отводы 90 град. с радиусом кривизны R=1,5 Ду на Ру до 16 МПа (160 кгс/см2), диаметром условного прохода: 50 мм, наружным диаметром 57 мм, толщиной стенки 5 мм
шт.</t>
  </si>
  <si>
    <t>2
88
48</t>
  </si>
  <si>
    <t xml:space="preserve">
_____
24,5</t>
  </si>
  <si>
    <t xml:space="preserve">
_____
49</t>
  </si>
  <si>
    <t xml:space="preserve">
_____
142</t>
  </si>
  <si>
    <t>ТСЦ-302-1834
Кран шаровой муфтовый 11Б27П1, диаметром: 32 мм
шт.</t>
  </si>
  <si>
    <t>1
88
48</t>
  </si>
  <si>
    <t xml:space="preserve">
_____
92,47</t>
  </si>
  <si>
    <t xml:space="preserve">
_____
92</t>
  </si>
  <si>
    <t xml:space="preserve">
_____
305</t>
  </si>
  <si>
    <t>ТСЦ-302-1836
Кран шаровой муфтовый 11Б27П1, диаметром: 50 мм
шт.</t>
  </si>
  <si>
    <t xml:space="preserve">
_____
240</t>
  </si>
  <si>
    <t xml:space="preserve">
_____
684</t>
  </si>
  <si>
    <t>ТСЦ-302-1239
Сгоны стальные с муфтой и контргайкой, диаметром: 32 мм
шт.</t>
  </si>
  <si>
    <t xml:space="preserve">
_____
22,3</t>
  </si>
  <si>
    <t xml:space="preserve">
_____
22</t>
  </si>
  <si>
    <t xml:space="preserve">
_____
79</t>
  </si>
  <si>
    <t>Перезапуск горячей воды кв.56 от 14.04.2014</t>
  </si>
  <si>
    <t>Ремонт гор.водоснабжения кв.11 от 15.04.2014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</si>
  <si>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</si>
  <si>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</si>
  <si>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</si>
  <si>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</si>
  <si>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210
180
98</t>
  </si>
  <si>
    <t>205
_____
4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</si>
  <si>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</si>
  <si>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</si>
  <si>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</si>
  <si>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</si>
  <si>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Чистка канализации  от 15.04.2014</t>
  </si>
  <si>
    <t>Чистка канализации   кв.44 от 16.04.2014</t>
  </si>
  <si>
    <t>0,05
88
48</t>
  </si>
  <si>
    <t>25
18
10</t>
  </si>
  <si>
    <t>17
_____
8</t>
  </si>
  <si>
    <t>217
161
88</t>
  </si>
  <si>
    <t>183
_____
34</t>
  </si>
  <si>
    <t>Перезапуск отопления кв.1 от 17.04.2014</t>
  </si>
  <si>
    <t>0,25
63
40</t>
  </si>
  <si>
    <t>3
2
2</t>
  </si>
  <si>
    <t>38
24
15</t>
  </si>
  <si>
    <t>Перезапуск горячей воды кв.19 от 17.04.2014</t>
  </si>
  <si>
    <t>Чистка канализации   кв.44 от 18.04.2014</t>
  </si>
  <si>
    <t>Перезапуск отопления кв.48 от 23.04.2014</t>
  </si>
  <si>
    <t>Раздел 5. МАЙ</t>
  </si>
  <si>
    <t>Замена стояка отопления кв.44 от 15.05.2014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</si>
  <si>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</si>
  <si>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0,08
88
48</t>
  </si>
  <si>
    <t>2225,28
_____
105,38</t>
  </si>
  <si>
    <t>193
183
107</t>
  </si>
  <si>
    <t>178
_____
9</t>
  </si>
  <si>
    <t>2014
1727
942</t>
  </si>
  <si>
    <t>1962
_____
20</t>
  </si>
  <si>
    <t>ТСЦ-507-3367
Труба из полипропилена PN 25/25
м</t>
  </si>
  <si>
    <t>8
63
40</t>
  </si>
  <si>
    <t xml:space="preserve">
_____
16,92</t>
  </si>
  <si>
    <t xml:space="preserve">
_____
135</t>
  </si>
  <si>
    <t xml:space="preserve">
_____
381</t>
  </si>
  <si>
    <t>ТСЦ-507-3174
Угольник 90 град. полипропиленовый диаметром 25 мм
шт.</t>
  </si>
  <si>
    <t xml:space="preserve">
_____
2,45</t>
  </si>
  <si>
    <t xml:space="preserve">
_____
2</t>
  </si>
  <si>
    <t xml:space="preserve">
_____
6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</si>
  <si>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</si>
  <si>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</si>
  <si>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</si>
  <si>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</si>
  <si>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</si>
  <si>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</si>
  <si>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90</t>
  </si>
  <si>
    <t>Смена сгона кв.16 от 26.05.2014</t>
  </si>
  <si>
    <t>Раздел 6. ИЮНЬ</t>
  </si>
  <si>
    <t>Смена труб отопления  и радиаторов кв.38 от 16.06.2014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</si>
  <si>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</si>
  <si>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1044,54
_____
5818,52</t>
  </si>
  <si>
    <t>208
32
19</t>
  </si>
  <si>
    <t>31
_____
175</t>
  </si>
  <si>
    <t>860
304
166</t>
  </si>
  <si>
    <t>345
_____
504</t>
  </si>
  <si>
    <t>11
_____
1</t>
  </si>
  <si>
    <t>ТСЦ-103-0110
Муфты прямые длинные из ковкого чугуна с цилиндрической резьбой максимальным условным проходом: 20 мм
10 шт.</t>
  </si>
  <si>
    <t>0,4
88
48</t>
  </si>
  <si>
    <t xml:space="preserve">
_____
50,3</t>
  </si>
  <si>
    <t xml:space="preserve">
_____
20</t>
  </si>
  <si>
    <t xml:space="preserve">
_____
54</t>
  </si>
  <si>
    <t>ТСЦ-302-3234
Контргайка
шт.</t>
  </si>
  <si>
    <t>6
88
48</t>
  </si>
  <si>
    <t xml:space="preserve">
_____
2,41</t>
  </si>
  <si>
    <t xml:space="preserve">
_____
14</t>
  </si>
  <si>
    <t xml:space="preserve">
_____
105</t>
  </si>
  <si>
    <t>ТСЦ-302-3246
Угольники прямые
10 шт.</t>
  </si>
  <si>
    <t xml:space="preserve">
_____
77,7</t>
  </si>
  <si>
    <t xml:space="preserve">
_____
31</t>
  </si>
  <si>
    <t xml:space="preserve">
_____
145</t>
  </si>
  <si>
    <t>Раздел 7. ИЮЛЬ</t>
  </si>
  <si>
    <t>Чистка канализации кв.29 от 09.07.2014</t>
  </si>
  <si>
    <t>Чистка канализации кв.3 от 28.07.2014</t>
  </si>
  <si>
    <t>Ремонт системы отопления кв.44 от 30.07.2014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</si>
  <si>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</si>
  <si>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</si>
  <si>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</si>
  <si>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</si>
  <si>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13
12
7</t>
  </si>
  <si>
    <t>12
_____
1</t>
  </si>
  <si>
    <t>135
114
62</t>
  </si>
  <si>
    <t>130
_____
4</t>
  </si>
  <si>
    <t>Раздел 8. АВГУСТ</t>
  </si>
  <si>
    <t>Чистка канализации подвал кв.4,8,12,16,20 от 06.08.2014 07.08.2014</t>
  </si>
  <si>
    <t>0,35
88
48</t>
  </si>
  <si>
    <t>178
119
70</t>
  </si>
  <si>
    <t>116
_____
62</t>
  </si>
  <si>
    <t>1520
1130
616</t>
  </si>
  <si>
    <t>1284
_____
234</t>
  </si>
  <si>
    <t>Замена стояка отопления кв.59 от 08.08.2014</t>
  </si>
  <si>
    <t>Чистка канализации кв 23,3 от 08.08.2014 и 11.08.2014</t>
  </si>
  <si>
    <t>Отключение воды кв.51 от 11.08.2014</t>
  </si>
  <si>
    <t>ТЕРр65-23-1
Слив и наполнение водой системы: без осмотра системы
1000 м3 объема здания
НР 63%=74%*0.85 от ФОТ
СП 40%=50%*0.8 от ФОТ</t>
  </si>
  <si>
    <t>Чистка канализации 2 под. от 14.08.2014</t>
  </si>
  <si>
    <t>Откачка воды из подвала от 15.08.2014</t>
  </si>
  <si>
    <t>1,152
79
60</t>
  </si>
  <si>
    <t>90
80
65</t>
  </si>
  <si>
    <t>10
_____
6</t>
  </si>
  <si>
    <t>983
747
567</t>
  </si>
  <si>
    <t>106
_____
68</t>
  </si>
  <si>
    <t>Чистка канализации кв.60 кв 3  от 21.08.2014</t>
  </si>
  <si>
    <t>Замена стояков отопления кв.8 от 26.08.2014</t>
  </si>
  <si>
    <t>ТЕР16-03-001-03
Прокладка трубопроводов отопления при стояковой системе из многослойных металл-полимерных труб диаметром: 25 мм
100 м трубопровода
НР 98%=128%*(0.9*0.85) от ФОТ
СП 56%=83%*(0.85*0.8) от ФОТ</t>
  </si>
  <si>
    <t>0,06
98
56</t>
  </si>
  <si>
    <t>1234
_____
83,51</t>
  </si>
  <si>
    <t>57,28
_____
1,14</t>
  </si>
  <si>
    <t>82
85
53</t>
  </si>
  <si>
    <t>74
_____
5</t>
  </si>
  <si>
    <t>845
801
458</t>
  </si>
  <si>
    <t>816
_____
11</t>
  </si>
  <si>
    <t>18
_____
1</t>
  </si>
  <si>
    <t>6
98
56</t>
  </si>
  <si>
    <t xml:space="preserve">
_____
102</t>
  </si>
  <si>
    <t xml:space="preserve">
_____
285</t>
  </si>
  <si>
    <t>ТСЦ-507-3173
Угольник 90 град. полипропиленовый диаметром 20 мм
шт.</t>
  </si>
  <si>
    <t>12
98
56</t>
  </si>
  <si>
    <t xml:space="preserve">
_____
1,56</t>
  </si>
  <si>
    <t xml:space="preserve">
_____
19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</si>
  <si>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</si>
  <si>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</si>
  <si>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</si>
  <si>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</si>
  <si>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Чистка канализации кв 4 от 27.08.2014</t>
  </si>
  <si>
    <t>Раздел 9. СЕНТЯБРЬ</t>
  </si>
  <si>
    <t>Чистка канализации 1 подъезд  от 02.09.2014</t>
  </si>
  <si>
    <t>Чистка канализации 1 подъезд  от 03.09.2014</t>
  </si>
  <si>
    <t>Чистка канализации кв17  от 03.09.2014</t>
  </si>
  <si>
    <t>Чистка канализации кв.22  от 10.09.2014</t>
  </si>
  <si>
    <t>Смена вентиля кв.51 от 11.09.2014</t>
  </si>
  <si>
    <t>10
9
5</t>
  </si>
  <si>
    <t>9
_____
1</t>
  </si>
  <si>
    <t>105
90
49</t>
  </si>
  <si>
    <t>102
_____
3</t>
  </si>
  <si>
    <t>ТСЦ-302-1338
Вентиль муфтовый запорный 15Б1П, диаметр 15 мм
шт.</t>
  </si>
  <si>
    <t xml:space="preserve">
_____
21,1</t>
  </si>
  <si>
    <t xml:space="preserve">
_____
21</t>
  </si>
  <si>
    <t xml:space="preserve">
_____
130</t>
  </si>
  <si>
    <t>Чистка канализации 1 подъезд  от 16.09.2014</t>
  </si>
  <si>
    <t>Раздел 10. АПРЕЛЬ</t>
  </si>
  <si>
    <t>кв.36</t>
  </si>
  <si>
    <t>0,75
63
40</t>
  </si>
  <si>
    <t>10
7
5</t>
  </si>
  <si>
    <t>113
71
45</t>
  </si>
  <si>
    <t>Раздел 11. СЕНТЯБРЬ</t>
  </si>
  <si>
    <t>в.21</t>
  </si>
  <si>
    <t>Раздел 12. ОКТЯБРЬ</t>
  </si>
  <si>
    <t>подвал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</si>
  <si>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</si>
  <si>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</si>
  <si>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</si>
  <si>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</si>
  <si>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</si>
  <si>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</si>
  <si>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</si>
  <si>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кв.1</t>
  </si>
  <si>
    <t>1,5
63
40</t>
  </si>
  <si>
    <t>21
16
11</t>
  </si>
  <si>
    <t>226
142
90</t>
  </si>
  <si>
    <t>в.44</t>
  </si>
  <si>
    <t>1 подъезд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</si>
  <si>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</si>
  <si>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</si>
  <si>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</si>
  <si>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49
21
12</t>
  </si>
  <si>
    <t>20
_____
28</t>
  </si>
  <si>
    <t>319
194
106</t>
  </si>
  <si>
    <t>220
_____
93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</si>
  <si>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</si>
  <si>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1000,16
_____
1074,6</t>
  </si>
  <si>
    <t>43
21
12</t>
  </si>
  <si>
    <t>20
_____
22</t>
  </si>
  <si>
    <t>299
194
106</t>
  </si>
  <si>
    <t>220
_____
73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</si>
  <si>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</si>
  <si>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</si>
  <si>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117</t>
  </si>
  <si>
    <t>кв.44</t>
  </si>
  <si>
    <t>20
13
8</t>
  </si>
  <si>
    <t>13
_____
7</t>
  </si>
  <si>
    <t>174
129
71</t>
  </si>
  <si>
    <t>147
_____
27</t>
  </si>
  <si>
    <t>подвал.</t>
  </si>
  <si>
    <t>Раздел 13. НОЯБРЬ</t>
  </si>
  <si>
    <t>ТЕРр56-16-1
Ремонт калевки дверного полотна
100 отремонтированных мест
НР 70%=82%*0.85 от ФОТ
СП 50%=62%*0.8 от ФОТ</t>
  </si>
  <si>
    <t>0,02
70
50</t>
  </si>
  <si>
    <t>163,85
_____
485,83</t>
  </si>
  <si>
    <t>13
2
2</t>
  </si>
  <si>
    <t>3
_____
10</t>
  </si>
  <si>
    <t>90
25
18</t>
  </si>
  <si>
    <t>36
_____
53</t>
  </si>
  <si>
    <t>0,576
79
60</t>
  </si>
  <si>
    <t>45
40
32</t>
  </si>
  <si>
    <t>5
_____
3</t>
  </si>
  <si>
    <t>491
373
283</t>
  </si>
  <si>
    <t>53
_____
34</t>
  </si>
  <si>
    <t>в.56</t>
  </si>
  <si>
    <t>кв.56,52,19</t>
  </si>
  <si>
    <t>1,875
63
40</t>
  </si>
  <si>
    <t>26
19
13</t>
  </si>
  <si>
    <t>283
178
113</t>
  </si>
  <si>
    <t>Раздел 14. ДЕКАБРЬ</t>
  </si>
  <si>
    <t>кв.45,53</t>
  </si>
  <si>
    <t>ТЕРр65-5-1
Ремонт вентилей и клапанов обратных муфтовых диаметром: до 20 мм
100 шт.
НР 88%=103%*0.85 от ФОТ
СП 48%=60%*0.8 от ФОТ</t>
  </si>
  <si>
    <t>ТСЦ-302-1832
Коронки Кран шаровой муфтовый 11Б27П1, диаметром: 20 мм
(коронка ПЗ=0,5 (ОЗП=0,5; ЭМ=0,5 к расх.; ЗПМ=0,5; МАТ=0,5 к расх.; ТЗ=0,5; ТЗМ=0,5))
шт.</t>
  </si>
  <si>
    <t xml:space="preserve">
_____
21,75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</si>
  <si>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</si>
  <si>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0,0006
111
51</t>
  </si>
  <si>
    <t>811,45
_____
71,88</t>
  </si>
  <si>
    <t>6
6
3</t>
  </si>
  <si>
    <t>ТСЦ-101-2137
Резина техническая листовая прессованная
кг</t>
  </si>
  <si>
    <t>0,525
111
51</t>
  </si>
  <si>
    <t xml:space="preserve">
_____
26,3</t>
  </si>
  <si>
    <t xml:space="preserve">
_____
63</t>
  </si>
  <si>
    <t>ТСЦ-101-1870
Проволока вязальная
кг</t>
  </si>
  <si>
    <t>0,4
111
51</t>
  </si>
  <si>
    <t xml:space="preserve">
_____
12,12</t>
  </si>
  <si>
    <t xml:space="preserve">
_____
5</t>
  </si>
  <si>
    <t xml:space="preserve">
_____
17</t>
  </si>
  <si>
    <t>кв.19</t>
  </si>
  <si>
    <t>кв.6</t>
  </si>
  <si>
    <t>0,125
63
40</t>
  </si>
  <si>
    <t>5
3
2</t>
  </si>
  <si>
    <t>кв.43</t>
  </si>
  <si>
    <t>0,0005
111
51</t>
  </si>
  <si>
    <t>5
4
2</t>
  </si>
  <si>
    <t>0,5
111
51</t>
  </si>
  <si>
    <t xml:space="preserve">
_____
13</t>
  </si>
  <si>
    <t xml:space="preserve">
_____
60</t>
  </si>
  <si>
    <t>0,2
111
51</t>
  </si>
  <si>
    <t xml:space="preserve">
_____
9</t>
  </si>
  <si>
    <t>кв.74</t>
  </si>
  <si>
    <t>0,375
63
40</t>
  </si>
  <si>
    <t>16
10
6</t>
  </si>
  <si>
    <t>2
1
1</t>
  </si>
  <si>
    <t>27
17
11</t>
  </si>
  <si>
    <t>кв.52,56</t>
  </si>
  <si>
    <t>1,25
63
40</t>
  </si>
  <si>
    <t>17
13
9</t>
  </si>
  <si>
    <t>189
119
76</t>
  </si>
  <si>
    <t>Итого прямые затраты по акту</t>
  </si>
  <si>
    <t>1807
_____
3554</t>
  </si>
  <si>
    <t>76
_____
21</t>
  </si>
  <si>
    <t>19909
_____
9858</t>
  </si>
  <si>
    <t>605
_____
236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</si>
  <si>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</si>
  <si>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</si>
  <si>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</si>
  <si>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</si>
  <si>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</si>
  <si>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</si>
  <si>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</si>
  <si>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</si>
  <si>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</si>
  <si>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</si>
  <si>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</si>
  <si>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Проемы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</si>
  <si>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</si>
  <si>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</si>
  <si>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</si>
  <si>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</si>
  <si>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</si>
  <si>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</si>
  <si>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</si>
  <si>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</si>
  <si>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</si>
  <si>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</si>
  <si>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</si>
  <si>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</si>
  <si>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</si>
  <si>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</si>
  <si>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</si>
  <si>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</si>
  <si>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</si>
  <si>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</si>
  <si>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</si>
  <si>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</si>
  <si>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</si>
  <si>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</si>
  <si>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</si>
  <si>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</si>
  <si>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</si>
  <si>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</si>
  <si>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</si>
  <si>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</si>
  <si>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</si>
  <si>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</si>
  <si>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</si>
  <si>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</si>
  <si>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</si>
  <si>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</si>
  <si>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</si>
  <si>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</si>
  <si>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</si>
  <si>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</si>
  <si>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</si>
  <si>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</si>
  <si>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</si>
  <si>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</si>
  <si>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</si>
  <si>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</si>
  <si>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</si>
  <si>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</si>
  <si>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</si>
  <si>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</si>
  <si>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</si>
  <si>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</si>
  <si>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</si>
  <si>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</si>
  <si>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</si>
  <si>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</si>
  <si>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</si>
  <si>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</si>
  <si>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</si>
  <si>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</si>
  <si>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</si>
  <si>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</si>
  <si>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</si>
  <si>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</si>
  <si>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</si>
  <si>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</si>
  <si>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</si>
  <si>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</si>
  <si>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</si>
  <si>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</si>
  <si>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</si>
  <si>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</si>
  <si>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</si>
  <si>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</si>
  <si>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</si>
  <si>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</si>
  <si>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</si>
  <si>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</si>
  <si>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</si>
  <si>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</si>
  <si>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</si>
  <si>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</si>
  <si>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</si>
  <si>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</si>
  <si>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</si>
  <si>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</si>
  <si>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</si>
  <si>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</si>
  <si>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</si>
  <si>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</si>
  <si>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</si>
  <si>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</si>
  <si>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</si>
  <si>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</si>
  <si>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</si>
  <si>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</si>
  <si>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</si>
  <si>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</si>
  <si>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</si>
  <si>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</si>
  <si>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</si>
  <si>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</si>
  <si>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</si>
  <si>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</si>
  <si>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</si>
  <si>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</si>
  <si>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</si>
  <si>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</si>
  <si>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</si>
  <si>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</si>
  <si>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</si>
  <si>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</si>
  <si>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</si>
  <si>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</si>
  <si>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</si>
  <si>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</si>
  <si>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</si>
  <si>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</si>
  <si>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</si>
  <si>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</si>
  <si>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</si>
  <si>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</si>
  <si>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</si>
  <si>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</si>
  <si>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</si>
  <si>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</si>
  <si>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</si>
  <si>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</si>
  <si>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</si>
  <si>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</si>
  <si>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</si>
  <si>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</si>
  <si>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</si>
  <si>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</si>
  <si>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</si>
  <si>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</si>
  <si>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</si>
  <si>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</si>
  <si>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</si>
  <si>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</si>
  <si>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</si>
  <si>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</si>
  <si>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</si>
  <si>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</si>
  <si>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</si>
  <si>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</si>
  <si>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</si>
  <si>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</si>
  <si>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</si>
  <si>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</si>
  <si>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</si>
  <si>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</si>
  <si>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</si>
  <si>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</si>
  <si>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</si>
  <si>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</si>
  <si>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</si>
  <si>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</si>
  <si>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</si>
  <si>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</si>
  <si>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</si>
  <si>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</si>
  <si>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</si>
  <si>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</si>
  <si>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</si>
  <si>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</si>
  <si>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</si>
  <si>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</si>
  <si>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ГК ЕТО №4/1 от 31.01.2014 г., п.186*1.29/1000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</si>
  <si>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</si>
  <si>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</si>
  <si>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</si>
  <si>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</si>
  <si>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</si>
  <si>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</si>
  <si>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</si>
  <si>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</si>
  <si>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</si>
  <si>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</si>
  <si>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</si>
  <si>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</si>
  <si>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</si>
  <si>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</si>
  <si>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</si>
  <si>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302-0892</t>
  </si>
  <si>
    <t>Узлы укрупненные монтажные (трубопроводы) из стальных водогазопроводных : оцинкованных труб с гильзами для водоснабжения диаметром 50 мм</t>
  </si>
  <si>
    <t xml:space="preserve">107,57
</t>
  </si>
  <si>
    <t xml:space="preserve">319,69
</t>
  </si>
  <si>
    <t>ГК ЕТО №4/1 от 31.01.2014 г., п.396.1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</si>
  <si>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</si>
  <si>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</si>
  <si>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</si>
  <si>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</si>
  <si>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73,27
</t>
  </si>
  <si>
    <t>20.02.321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</si>
  <si>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</si>
  <si>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</si>
  <si>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</si>
  <si>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</si>
  <si>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</si>
  <si>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</si>
  <si>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</si>
  <si>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</si>
  <si>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</si>
  <si>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</si>
  <si>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405-1601</t>
  </si>
  <si>
    <t>Известь строительная: негашеная хлорная, марки А</t>
  </si>
  <si>
    <t xml:space="preserve">4,63
</t>
  </si>
  <si>
    <t xml:space="preserve">26,74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</si>
  <si>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</si>
  <si>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</si>
  <si>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</si>
  <si>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</si>
  <si>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</si>
  <si>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</si>
  <si>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</si>
  <si>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</si>
  <si>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</si>
  <si>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</si>
  <si>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</si>
  <si>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</si>
  <si>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</si>
  <si>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</si>
  <si>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</si>
  <si>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</si>
  <si>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</si>
  <si>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</si>
  <si>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</si>
  <si>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</si>
  <si>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</si>
  <si>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</si>
  <si>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</si>
  <si>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</si>
  <si>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</si>
  <si>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</si>
  <si>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</si>
  <si>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ТСЦ-302-1239</t>
  </si>
  <si>
    <t>Сгоны стальные с муфтой и контргайкой, диаметром: 32 мм</t>
  </si>
  <si>
    <t xml:space="preserve">22,3
</t>
  </si>
  <si>
    <t xml:space="preserve">79,06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</si>
  <si>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</si>
  <si>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</si>
  <si>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</si>
  <si>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</si>
  <si>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</si>
  <si>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</si>
  <si>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</si>
  <si>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</si>
  <si>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</si>
  <si>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</si>
  <si>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</si>
  <si>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</si>
  <si>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</si>
  <si>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</si>
  <si>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</si>
  <si>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</si>
  <si>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</si>
  <si>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Коронки Кран шаровой муфтовый 11Б27П1, диаметром: 20 мм</t>
  </si>
  <si>
    <t>ТСЦ-302-1834</t>
  </si>
  <si>
    <t>Кран шаровой муфтовый 11Б27П1, диаметром: 32 мм</t>
  </si>
  <si>
    <t xml:space="preserve">92,47
</t>
  </si>
  <si>
    <t xml:space="preserve">305,29
</t>
  </si>
  <si>
    <t>ТСЦ-302-1836</t>
  </si>
  <si>
    <t>Кран шаровой муфтовый 11Б27П1, диаметром: 50 мм</t>
  </si>
  <si>
    <t xml:space="preserve">240
</t>
  </si>
  <si>
    <t xml:space="preserve">684,09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</si>
  <si>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</si>
  <si>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</si>
  <si>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</si>
  <si>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</si>
  <si>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</si>
  <si>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</si>
  <si>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</si>
  <si>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</si>
  <si>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</si>
  <si>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</si>
  <si>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</si>
  <si>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</si>
  <si>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ТСЦ-507-1975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</si>
  <si>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5 мм</t>
  </si>
  <si>
    <t xml:space="preserve">24,5
</t>
  </si>
  <si>
    <t xml:space="preserve">70,99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</si>
  <si>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</si>
  <si>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</si>
  <si>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</si>
  <si>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</si>
  <si>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</si>
  <si>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</si>
  <si>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</si>
  <si>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</si>
  <si>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</si>
  <si>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</si>
  <si>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</si>
  <si>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</si>
  <si>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</si>
  <si>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</si>
  <si>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</si>
  <si>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</si>
  <si>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</si>
  <si>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</si>
  <si>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</si>
  <si>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</si>
  <si>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</si>
  <si>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</si>
  <si>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</si>
  <si>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103-9905</t>
  </si>
  <si>
    <t>Трубы металлополимерные многослойные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</si>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</sst>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67"/>
  <sheetViews>
    <sheetView showGridLines="0" tabSelected="1" topLeftCell="D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164.21</v>
      </c>
      <c r="X14" s="27">
        <v>164.21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1.75</v>
      </c>
      <c r="X15" s="27">
        <v>1.75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9182.88/1000</f>
        <v>9.182879999999999</v>
      </c>
      <c r="I27" s="85"/>
      <c r="J27" s="35" t="s">
        <v>6</v>
      </c>
      <c r="K27" s="86">
        <f>60594.56/1000</f>
        <v>60.594559999999994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0.16596</v>
      </c>
      <c r="I30" s="85"/>
      <c r="J30" s="35" t="s">
        <v>8</v>
      </c>
      <c r="K30" s="86">
        <f>(X14+X15)/1000</f>
        <v>0.16596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1828</v>
      </c>
      <c r="Z30" s="71">
        <v>1847</v>
      </c>
      <c r="AA30" s="71">
        <v>1161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1828/1000</f>
        <v>1.8280000000000001</v>
      </c>
      <c r="I31" s="85"/>
      <c r="J31" s="35" t="s">
        <v>6</v>
      </c>
      <c r="K31" s="86">
        <f>20145/1000</f>
        <v>20.145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20145</v>
      </c>
      <c r="Z31" s="72">
        <v>17371</v>
      </c>
      <c r="AA31" s="72">
        <v>10200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508.07</v>
      </c>
      <c r="F42" s="137" t="s">
        <v>77</v>
      </c>
      <c r="G42" s="136">
        <v>1.03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2">
        <v>2</v>
      </c>
      <c r="B44" s="133">
        <v>2</v>
      </c>
      <c r="C44" s="134" t="s">
        <v>75</v>
      </c>
      <c r="D44" s="135" t="s">
        <v>84</v>
      </c>
      <c r="E44" s="136">
        <v>508.07</v>
      </c>
      <c r="F44" s="137" t="s">
        <v>77</v>
      </c>
      <c r="G44" s="136">
        <v>1.03</v>
      </c>
      <c r="H44" s="136" t="s">
        <v>85</v>
      </c>
      <c r="I44" s="136" t="s">
        <v>86</v>
      </c>
      <c r="J44" s="136"/>
      <c r="K44" s="136" t="s">
        <v>87</v>
      </c>
      <c r="L44" s="137" t="s">
        <v>88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18.45" customHeight="1" x14ac:dyDescent="0.25">
      <c r="A45" s="130" t="s">
        <v>89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90</v>
      </c>
      <c r="D46" s="135" t="s">
        <v>91</v>
      </c>
      <c r="E46" s="136">
        <v>2250.2399999999998</v>
      </c>
      <c r="F46" s="137" t="s">
        <v>92</v>
      </c>
      <c r="G46" s="136" t="s">
        <v>93</v>
      </c>
      <c r="H46" s="136" t="s">
        <v>94</v>
      </c>
      <c r="I46" s="136" t="s">
        <v>95</v>
      </c>
      <c r="J46" s="136"/>
      <c r="K46" s="136" t="s">
        <v>96</v>
      </c>
      <c r="L46" s="137" t="s">
        <v>97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98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4</v>
      </c>
      <c r="B48" s="133">
        <v>4</v>
      </c>
      <c r="C48" s="134" t="s">
        <v>99</v>
      </c>
      <c r="D48" s="135" t="s">
        <v>100</v>
      </c>
      <c r="E48" s="136">
        <v>13.69</v>
      </c>
      <c r="F48" s="137">
        <v>13.69</v>
      </c>
      <c r="G48" s="136"/>
      <c r="H48" s="136" t="s">
        <v>101</v>
      </c>
      <c r="I48" s="136">
        <v>6</v>
      </c>
      <c r="J48" s="136"/>
      <c r="K48" s="136" t="s">
        <v>102</v>
      </c>
      <c r="L48" s="137">
        <v>68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5</v>
      </c>
      <c r="B50" s="133">
        <v>5</v>
      </c>
      <c r="C50" s="134" t="s">
        <v>104</v>
      </c>
      <c r="D50" s="135" t="s">
        <v>105</v>
      </c>
      <c r="E50" s="136">
        <v>922.65</v>
      </c>
      <c r="F50" s="137">
        <v>911.86</v>
      </c>
      <c r="G50" s="136" t="s">
        <v>106</v>
      </c>
      <c r="H50" s="136" t="s">
        <v>107</v>
      </c>
      <c r="I50" s="136">
        <v>9</v>
      </c>
      <c r="J50" s="136"/>
      <c r="K50" s="136" t="s">
        <v>108</v>
      </c>
      <c r="L50" s="137">
        <v>101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/>
    </row>
    <row r="51" spans="1:22" ht="136.80000000000001" x14ac:dyDescent="0.25">
      <c r="A51" s="132">
        <v>6</v>
      </c>
      <c r="B51" s="133">
        <v>6</v>
      </c>
      <c r="C51" s="134" t="s">
        <v>109</v>
      </c>
      <c r="D51" s="135" t="s">
        <v>110</v>
      </c>
      <c r="E51" s="136">
        <v>6648.78</v>
      </c>
      <c r="F51" s="137" t="s">
        <v>111</v>
      </c>
      <c r="G51" s="136" t="s">
        <v>112</v>
      </c>
      <c r="H51" s="136" t="s">
        <v>113</v>
      </c>
      <c r="I51" s="136" t="s">
        <v>114</v>
      </c>
      <c r="J51" s="136"/>
      <c r="K51" s="136" t="s">
        <v>115</v>
      </c>
      <c r="L51" s="137" t="s">
        <v>116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>
        <v>2</v>
      </c>
    </row>
    <row r="52" spans="1:22" ht="34.200000000000003" x14ac:dyDescent="0.25">
      <c r="A52" s="132">
        <v>7</v>
      </c>
      <c r="B52" s="133">
        <v>7</v>
      </c>
      <c r="C52" s="134" t="s">
        <v>117</v>
      </c>
      <c r="D52" s="135" t="s">
        <v>118</v>
      </c>
      <c r="E52" s="136">
        <v>700</v>
      </c>
      <c r="F52" s="137" t="s">
        <v>119</v>
      </c>
      <c r="G52" s="136"/>
      <c r="H52" s="136">
        <v>700</v>
      </c>
      <c r="I52" s="136" t="s">
        <v>119</v>
      </c>
      <c r="J52" s="136"/>
      <c r="K52" s="136">
        <v>897</v>
      </c>
      <c r="L52" s="137" t="s">
        <v>120</v>
      </c>
      <c r="M52" s="137"/>
      <c r="N52" s="137" t="s">
        <v>121</v>
      </c>
      <c r="O52" s="137"/>
      <c r="P52" s="137"/>
      <c r="Q52" s="137"/>
      <c r="R52" s="137"/>
      <c r="S52" s="137"/>
      <c r="T52" s="137"/>
      <c r="U52" s="137"/>
      <c r="V52" s="137"/>
    </row>
    <row r="53" spans="1:22" ht="34.200000000000003" x14ac:dyDescent="0.25">
      <c r="A53" s="138">
        <v>8</v>
      </c>
      <c r="B53" s="139">
        <v>8</v>
      </c>
      <c r="C53" s="140" t="s">
        <v>122</v>
      </c>
      <c r="D53" s="141" t="s">
        <v>118</v>
      </c>
      <c r="E53" s="142">
        <v>15.1</v>
      </c>
      <c r="F53" s="143" t="s">
        <v>123</v>
      </c>
      <c r="G53" s="142"/>
      <c r="H53" s="142">
        <v>15</v>
      </c>
      <c r="I53" s="142" t="s">
        <v>124</v>
      </c>
      <c r="J53" s="142"/>
      <c r="K53" s="142">
        <v>39</v>
      </c>
      <c r="L53" s="143" t="s">
        <v>125</v>
      </c>
      <c r="M53" s="143"/>
      <c r="N53" s="143" t="s">
        <v>121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126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127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8">
        <v>9</v>
      </c>
      <c r="B56" s="139">
        <v>9</v>
      </c>
      <c r="C56" s="140" t="s">
        <v>99</v>
      </c>
      <c r="D56" s="141" t="s">
        <v>128</v>
      </c>
      <c r="E56" s="142">
        <v>13.69</v>
      </c>
      <c r="F56" s="143">
        <v>13.69</v>
      </c>
      <c r="G56" s="142"/>
      <c r="H56" s="142" t="s">
        <v>107</v>
      </c>
      <c r="I56" s="142">
        <v>9</v>
      </c>
      <c r="J56" s="142"/>
      <c r="K56" s="142" t="s">
        <v>129</v>
      </c>
      <c r="L56" s="143">
        <v>94</v>
      </c>
      <c r="M56" s="143"/>
      <c r="N56" s="143" t="s">
        <v>82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130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131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10</v>
      </c>
      <c r="B59" s="133">
        <v>10</v>
      </c>
      <c r="C59" s="134" t="s">
        <v>132</v>
      </c>
      <c r="D59" s="135" t="s">
        <v>133</v>
      </c>
      <c r="E59" s="136">
        <v>78.430000000000007</v>
      </c>
      <c r="F59" s="137">
        <v>69.02</v>
      </c>
      <c r="G59" s="136" t="s">
        <v>134</v>
      </c>
      <c r="H59" s="136" t="s">
        <v>135</v>
      </c>
      <c r="I59" s="136">
        <v>50</v>
      </c>
      <c r="J59" s="136" t="s">
        <v>136</v>
      </c>
      <c r="K59" s="136" t="s">
        <v>137</v>
      </c>
      <c r="L59" s="137">
        <v>548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 t="s">
        <v>138</v>
      </c>
    </row>
    <row r="60" spans="1:22" ht="18.45" customHeight="1" x14ac:dyDescent="0.25">
      <c r="A60" s="130" t="s">
        <v>139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11</v>
      </c>
      <c r="B61" s="133">
        <v>11</v>
      </c>
      <c r="C61" s="134" t="s">
        <v>140</v>
      </c>
      <c r="D61" s="135" t="s">
        <v>141</v>
      </c>
      <c r="E61" s="136">
        <v>3.95</v>
      </c>
      <c r="F61" s="137">
        <v>3.95</v>
      </c>
      <c r="G61" s="136"/>
      <c r="H61" s="136" t="s">
        <v>142</v>
      </c>
      <c r="I61" s="136">
        <v>1</v>
      </c>
      <c r="J61" s="136"/>
      <c r="K61" s="136" t="s">
        <v>143</v>
      </c>
      <c r="L61" s="137">
        <v>8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144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12</v>
      </c>
      <c r="B63" s="133">
        <v>12</v>
      </c>
      <c r="C63" s="134" t="s">
        <v>140</v>
      </c>
      <c r="D63" s="135" t="s">
        <v>145</v>
      </c>
      <c r="E63" s="136">
        <v>3.95</v>
      </c>
      <c r="F63" s="137">
        <v>3.95</v>
      </c>
      <c r="G63" s="136"/>
      <c r="H63" s="136" t="s">
        <v>142</v>
      </c>
      <c r="I63" s="136">
        <v>1</v>
      </c>
      <c r="J63" s="136"/>
      <c r="K63" s="136" t="s">
        <v>143</v>
      </c>
      <c r="L63" s="137">
        <v>8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146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8">
        <v>13</v>
      </c>
      <c r="B65" s="139">
        <v>13</v>
      </c>
      <c r="C65" s="140" t="s">
        <v>75</v>
      </c>
      <c r="D65" s="141" t="s">
        <v>147</v>
      </c>
      <c r="E65" s="142">
        <v>508.07</v>
      </c>
      <c r="F65" s="143" t="s">
        <v>77</v>
      </c>
      <c r="G65" s="142">
        <v>1.03</v>
      </c>
      <c r="H65" s="142" t="s">
        <v>148</v>
      </c>
      <c r="I65" s="142" t="s">
        <v>149</v>
      </c>
      <c r="J65" s="142"/>
      <c r="K65" s="142" t="s">
        <v>150</v>
      </c>
      <c r="L65" s="143" t="s">
        <v>151</v>
      </c>
      <c r="M65" s="143"/>
      <c r="N65" s="143" t="s">
        <v>82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152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153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14</v>
      </c>
      <c r="B68" s="133">
        <v>14</v>
      </c>
      <c r="C68" s="134" t="s">
        <v>154</v>
      </c>
      <c r="D68" s="135" t="s">
        <v>155</v>
      </c>
      <c r="E68" s="136">
        <v>2250.2399999999998</v>
      </c>
      <c r="F68" s="137" t="s">
        <v>92</v>
      </c>
      <c r="G68" s="136" t="s">
        <v>93</v>
      </c>
      <c r="H68" s="136" t="s">
        <v>156</v>
      </c>
      <c r="I68" s="136" t="s">
        <v>157</v>
      </c>
      <c r="J68" s="136"/>
      <c r="K68" s="136" t="s">
        <v>158</v>
      </c>
      <c r="L68" s="137" t="s">
        <v>159</v>
      </c>
      <c r="M68" s="137"/>
      <c r="N68" s="137" t="s">
        <v>82</v>
      </c>
      <c r="O68" s="137"/>
      <c r="P68" s="137"/>
      <c r="Q68" s="137"/>
      <c r="R68" s="137"/>
      <c r="S68" s="137"/>
      <c r="T68" s="137"/>
      <c r="U68" s="137"/>
      <c r="V68" s="137"/>
    </row>
    <row r="69" spans="1:22" ht="79.8" x14ac:dyDescent="0.25">
      <c r="A69" s="132">
        <v>15</v>
      </c>
      <c r="B69" s="133">
        <v>15</v>
      </c>
      <c r="C69" s="134" t="s">
        <v>160</v>
      </c>
      <c r="D69" s="135" t="s">
        <v>161</v>
      </c>
      <c r="E69" s="136">
        <v>87.61</v>
      </c>
      <c r="F69" s="137" t="s">
        <v>162</v>
      </c>
      <c r="G69" s="136">
        <v>5.04</v>
      </c>
      <c r="H69" s="136" t="s">
        <v>163</v>
      </c>
      <c r="I69" s="136" t="s">
        <v>164</v>
      </c>
      <c r="J69" s="136">
        <v>20</v>
      </c>
      <c r="K69" s="136" t="s">
        <v>165</v>
      </c>
      <c r="L69" s="137" t="s">
        <v>166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>
        <v>106</v>
      </c>
    </row>
    <row r="70" spans="1:22" ht="68.400000000000006" x14ac:dyDescent="0.25">
      <c r="A70" s="132">
        <v>16</v>
      </c>
      <c r="B70" s="133">
        <v>16</v>
      </c>
      <c r="C70" s="134" t="s">
        <v>99</v>
      </c>
      <c r="D70" s="135" t="s">
        <v>128</v>
      </c>
      <c r="E70" s="136">
        <v>13.69</v>
      </c>
      <c r="F70" s="137">
        <v>13.69</v>
      </c>
      <c r="G70" s="136"/>
      <c r="H70" s="136" t="s">
        <v>107</v>
      </c>
      <c r="I70" s="136">
        <v>9</v>
      </c>
      <c r="J70" s="136"/>
      <c r="K70" s="136" t="s">
        <v>129</v>
      </c>
      <c r="L70" s="137">
        <v>94</v>
      </c>
      <c r="M70" s="137"/>
      <c r="N70" s="137" t="s">
        <v>82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167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2">
        <v>17</v>
      </c>
      <c r="B72" s="133">
        <v>17</v>
      </c>
      <c r="C72" s="134" t="s">
        <v>75</v>
      </c>
      <c r="D72" s="135" t="s">
        <v>76</v>
      </c>
      <c r="E72" s="136">
        <v>508.07</v>
      </c>
      <c r="F72" s="137" t="s">
        <v>77</v>
      </c>
      <c r="G72" s="136">
        <v>1.03</v>
      </c>
      <c r="H72" s="136" t="s">
        <v>78</v>
      </c>
      <c r="I72" s="136" t="s">
        <v>79</v>
      </c>
      <c r="J72" s="136"/>
      <c r="K72" s="136" t="s">
        <v>80</v>
      </c>
      <c r="L72" s="137" t="s">
        <v>81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168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18</v>
      </c>
      <c r="B74" s="133">
        <v>18</v>
      </c>
      <c r="C74" s="134" t="s">
        <v>169</v>
      </c>
      <c r="D74" s="135" t="s">
        <v>155</v>
      </c>
      <c r="E74" s="136">
        <v>1327.37</v>
      </c>
      <c r="F74" s="137" t="s">
        <v>170</v>
      </c>
      <c r="G74" s="136">
        <v>12.38</v>
      </c>
      <c r="H74" s="136" t="s">
        <v>171</v>
      </c>
      <c r="I74" s="136" t="s">
        <v>172</v>
      </c>
      <c r="J74" s="136"/>
      <c r="K74" s="136" t="s">
        <v>173</v>
      </c>
      <c r="L74" s="137" t="s">
        <v>174</v>
      </c>
      <c r="M74" s="137"/>
      <c r="N74" s="137" t="s">
        <v>82</v>
      </c>
      <c r="O74" s="137"/>
      <c r="P74" s="137"/>
      <c r="Q74" s="137"/>
      <c r="R74" s="137"/>
      <c r="S74" s="137"/>
      <c r="T74" s="137"/>
      <c r="U74" s="137"/>
      <c r="V74" s="137">
        <v>1</v>
      </c>
    </row>
    <row r="75" spans="1:22" ht="18.45" customHeight="1" x14ac:dyDescent="0.25">
      <c r="A75" s="130" t="s">
        <v>175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19</v>
      </c>
      <c r="B76" s="133">
        <v>19</v>
      </c>
      <c r="C76" s="134" t="s">
        <v>140</v>
      </c>
      <c r="D76" s="135" t="s">
        <v>176</v>
      </c>
      <c r="E76" s="136">
        <v>3.95</v>
      </c>
      <c r="F76" s="137">
        <v>3.95</v>
      </c>
      <c r="G76" s="136"/>
      <c r="H76" s="136"/>
      <c r="I76" s="136"/>
      <c r="J76" s="136"/>
      <c r="K76" s="136" t="s">
        <v>177</v>
      </c>
      <c r="L76" s="137">
        <v>3</v>
      </c>
      <c r="M76" s="137"/>
      <c r="N76" s="137" t="s">
        <v>82</v>
      </c>
      <c r="O76" s="137"/>
      <c r="P76" s="137"/>
      <c r="Q76" s="137"/>
      <c r="R76" s="137"/>
      <c r="S76" s="137"/>
      <c r="T76" s="137"/>
      <c r="U76" s="137"/>
      <c r="V76" s="137"/>
    </row>
    <row r="77" spans="1:22" ht="18.45" customHeight="1" x14ac:dyDescent="0.25">
      <c r="A77" s="130" t="s">
        <v>178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20</v>
      </c>
      <c r="B78" s="133">
        <v>20</v>
      </c>
      <c r="C78" s="134" t="s">
        <v>132</v>
      </c>
      <c r="D78" s="135" t="s">
        <v>133</v>
      </c>
      <c r="E78" s="136">
        <v>78.430000000000007</v>
      </c>
      <c r="F78" s="137">
        <v>69.02</v>
      </c>
      <c r="G78" s="136" t="s">
        <v>134</v>
      </c>
      <c r="H78" s="136" t="s">
        <v>135</v>
      </c>
      <c r="I78" s="136">
        <v>50</v>
      </c>
      <c r="J78" s="136" t="s">
        <v>136</v>
      </c>
      <c r="K78" s="136" t="s">
        <v>137</v>
      </c>
      <c r="L78" s="137">
        <v>548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 t="s">
        <v>138</v>
      </c>
    </row>
    <row r="79" spans="1:22" ht="18.45" customHeight="1" x14ac:dyDescent="0.25">
      <c r="A79" s="130" t="s">
        <v>179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21</v>
      </c>
      <c r="B80" s="133">
        <v>21</v>
      </c>
      <c r="C80" s="134" t="s">
        <v>180</v>
      </c>
      <c r="D80" s="135" t="s">
        <v>181</v>
      </c>
      <c r="E80" s="136">
        <v>12694.09</v>
      </c>
      <c r="F80" s="137" t="s">
        <v>182</v>
      </c>
      <c r="G80" s="136" t="s">
        <v>183</v>
      </c>
      <c r="H80" s="136" t="s">
        <v>184</v>
      </c>
      <c r="I80" s="136" t="s">
        <v>185</v>
      </c>
      <c r="J80" s="136">
        <v>7</v>
      </c>
      <c r="K80" s="136" t="s">
        <v>186</v>
      </c>
      <c r="L80" s="137" t="s">
        <v>187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 t="s">
        <v>188</v>
      </c>
    </row>
    <row r="81" spans="1:22" ht="68.400000000000006" x14ac:dyDescent="0.25">
      <c r="A81" s="132">
        <v>22</v>
      </c>
      <c r="B81" s="133">
        <v>22</v>
      </c>
      <c r="C81" s="134" t="s">
        <v>189</v>
      </c>
      <c r="D81" s="135" t="s">
        <v>91</v>
      </c>
      <c r="E81" s="136">
        <v>8273.76</v>
      </c>
      <c r="F81" s="137" t="s">
        <v>190</v>
      </c>
      <c r="G81" s="136" t="s">
        <v>191</v>
      </c>
      <c r="H81" s="136" t="s">
        <v>192</v>
      </c>
      <c r="I81" s="136" t="s">
        <v>193</v>
      </c>
      <c r="J81" s="136">
        <v>1</v>
      </c>
      <c r="K81" s="136" t="s">
        <v>194</v>
      </c>
      <c r="L81" s="137" t="s">
        <v>195</v>
      </c>
      <c r="M81" s="137"/>
      <c r="N81" s="137" t="s">
        <v>82</v>
      </c>
      <c r="O81" s="137"/>
      <c r="P81" s="137"/>
      <c r="Q81" s="137"/>
      <c r="R81" s="137"/>
      <c r="S81" s="137"/>
      <c r="T81" s="137"/>
      <c r="U81" s="137"/>
      <c r="V81" s="137">
        <v>4</v>
      </c>
    </row>
    <row r="82" spans="1:22" ht="68.400000000000006" x14ac:dyDescent="0.25">
      <c r="A82" s="132">
        <v>23</v>
      </c>
      <c r="B82" s="133">
        <v>23</v>
      </c>
      <c r="C82" s="134" t="s">
        <v>196</v>
      </c>
      <c r="D82" s="135" t="s">
        <v>197</v>
      </c>
      <c r="E82" s="136">
        <v>24.5</v>
      </c>
      <c r="F82" s="137" t="s">
        <v>198</v>
      </c>
      <c r="G82" s="136"/>
      <c r="H82" s="136">
        <v>49</v>
      </c>
      <c r="I82" s="136" t="s">
        <v>199</v>
      </c>
      <c r="J82" s="136"/>
      <c r="K82" s="136">
        <v>142</v>
      </c>
      <c r="L82" s="137" t="s">
        <v>200</v>
      </c>
      <c r="M82" s="137"/>
      <c r="N82" s="137" t="s">
        <v>121</v>
      </c>
      <c r="O82" s="137"/>
      <c r="P82" s="137"/>
      <c r="Q82" s="137"/>
      <c r="R82" s="137"/>
      <c r="S82" s="137"/>
      <c r="T82" s="137"/>
      <c r="U82" s="137"/>
      <c r="V82" s="137"/>
    </row>
    <row r="83" spans="1:22" ht="45.6" x14ac:dyDescent="0.25">
      <c r="A83" s="132">
        <v>24</v>
      </c>
      <c r="B83" s="133">
        <v>24</v>
      </c>
      <c r="C83" s="134" t="s">
        <v>201</v>
      </c>
      <c r="D83" s="135" t="s">
        <v>202</v>
      </c>
      <c r="E83" s="136">
        <v>92.47</v>
      </c>
      <c r="F83" s="137" t="s">
        <v>203</v>
      </c>
      <c r="G83" s="136"/>
      <c r="H83" s="136">
        <v>92</v>
      </c>
      <c r="I83" s="136" t="s">
        <v>204</v>
      </c>
      <c r="J83" s="136"/>
      <c r="K83" s="136">
        <v>305</v>
      </c>
      <c r="L83" s="137" t="s">
        <v>205</v>
      </c>
      <c r="M83" s="137"/>
      <c r="N83" s="137" t="s">
        <v>121</v>
      </c>
      <c r="O83" s="137"/>
      <c r="P83" s="137"/>
      <c r="Q83" s="137"/>
      <c r="R83" s="137"/>
      <c r="S83" s="137"/>
      <c r="T83" s="137"/>
      <c r="U83" s="137"/>
      <c r="V83" s="137"/>
    </row>
    <row r="84" spans="1:22" ht="45.6" x14ac:dyDescent="0.25">
      <c r="A84" s="132">
        <v>25</v>
      </c>
      <c r="B84" s="133">
        <v>25</v>
      </c>
      <c r="C84" s="134" t="s">
        <v>206</v>
      </c>
      <c r="D84" s="135" t="s">
        <v>202</v>
      </c>
      <c r="E84" s="136">
        <v>240</v>
      </c>
      <c r="F84" s="137" t="s">
        <v>207</v>
      </c>
      <c r="G84" s="136"/>
      <c r="H84" s="136">
        <v>240</v>
      </c>
      <c r="I84" s="136" t="s">
        <v>207</v>
      </c>
      <c r="J84" s="136"/>
      <c r="K84" s="136">
        <v>684</v>
      </c>
      <c r="L84" s="137" t="s">
        <v>208</v>
      </c>
      <c r="M84" s="137"/>
      <c r="N84" s="137" t="s">
        <v>121</v>
      </c>
      <c r="O84" s="137"/>
      <c r="P84" s="137"/>
      <c r="Q84" s="137"/>
      <c r="R84" s="137"/>
      <c r="S84" s="137"/>
      <c r="T84" s="137"/>
      <c r="U84" s="137"/>
      <c r="V84" s="137"/>
    </row>
    <row r="85" spans="1:22" ht="45.6" x14ac:dyDescent="0.25">
      <c r="A85" s="132">
        <v>26</v>
      </c>
      <c r="B85" s="133">
        <v>26</v>
      </c>
      <c r="C85" s="134" t="s">
        <v>209</v>
      </c>
      <c r="D85" s="135" t="s">
        <v>202</v>
      </c>
      <c r="E85" s="136">
        <v>22.3</v>
      </c>
      <c r="F85" s="137" t="s">
        <v>210</v>
      </c>
      <c r="G85" s="136"/>
      <c r="H85" s="136">
        <v>22</v>
      </c>
      <c r="I85" s="136" t="s">
        <v>211</v>
      </c>
      <c r="J85" s="136"/>
      <c r="K85" s="136">
        <v>79</v>
      </c>
      <c r="L85" s="137" t="s">
        <v>212</v>
      </c>
      <c r="M85" s="137"/>
      <c r="N85" s="137" t="s">
        <v>121</v>
      </c>
      <c r="O85" s="137"/>
      <c r="P85" s="137"/>
      <c r="Q85" s="137"/>
      <c r="R85" s="137"/>
      <c r="S85" s="137"/>
      <c r="T85" s="137"/>
      <c r="U85" s="137"/>
      <c r="V85" s="137"/>
    </row>
    <row r="86" spans="1:22" ht="18.45" customHeight="1" x14ac:dyDescent="0.25">
      <c r="A86" s="130" t="s">
        <v>213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68.400000000000006" x14ac:dyDescent="0.25">
      <c r="A87" s="132">
        <v>27</v>
      </c>
      <c r="B87" s="133">
        <v>27</v>
      </c>
      <c r="C87" s="134" t="s">
        <v>140</v>
      </c>
      <c r="D87" s="135" t="s">
        <v>141</v>
      </c>
      <c r="E87" s="136">
        <v>3.95</v>
      </c>
      <c r="F87" s="137">
        <v>3.95</v>
      </c>
      <c r="G87" s="136"/>
      <c r="H87" s="136" t="s">
        <v>142</v>
      </c>
      <c r="I87" s="136">
        <v>1</v>
      </c>
      <c r="J87" s="136"/>
      <c r="K87" s="136" t="s">
        <v>143</v>
      </c>
      <c r="L87" s="137">
        <v>8</v>
      </c>
      <c r="M87" s="137"/>
      <c r="N87" s="137" t="s">
        <v>82</v>
      </c>
      <c r="O87" s="137"/>
      <c r="P87" s="137"/>
      <c r="Q87" s="137"/>
      <c r="R87" s="137"/>
      <c r="S87" s="137"/>
      <c r="T87" s="137"/>
      <c r="U87" s="137"/>
      <c r="V87" s="137"/>
    </row>
    <row r="88" spans="1:22" ht="18.45" customHeight="1" x14ac:dyDescent="0.25">
      <c r="A88" s="130" t="s">
        <v>214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68.400000000000006" x14ac:dyDescent="0.25">
      <c r="A89" s="132">
        <v>28</v>
      </c>
      <c r="B89" s="133">
        <v>28</v>
      </c>
      <c r="C89" s="134" t="s">
        <v>140</v>
      </c>
      <c r="D89" s="135" t="s">
        <v>141</v>
      </c>
      <c r="E89" s="136">
        <v>3.95</v>
      </c>
      <c r="F89" s="137">
        <v>3.95</v>
      </c>
      <c r="G89" s="136"/>
      <c r="H89" s="136" t="s">
        <v>142</v>
      </c>
      <c r="I89" s="136">
        <v>1</v>
      </c>
      <c r="J89" s="136"/>
      <c r="K89" s="136" t="s">
        <v>143</v>
      </c>
      <c r="L89" s="137">
        <v>8</v>
      </c>
      <c r="M89" s="137"/>
      <c r="N89" s="137" t="s">
        <v>82</v>
      </c>
      <c r="O89" s="137"/>
      <c r="P89" s="137"/>
      <c r="Q89" s="137"/>
      <c r="R89" s="137"/>
      <c r="S89" s="137"/>
      <c r="T89" s="137"/>
      <c r="U89" s="137"/>
      <c r="V89" s="137"/>
    </row>
    <row r="90" spans="1:22" ht="68.400000000000006" x14ac:dyDescent="0.25">
      <c r="A90" s="132">
        <v>29</v>
      </c>
      <c r="B90" s="133">
        <v>29</v>
      </c>
      <c r="C90" s="134" t="s">
        <v>215</v>
      </c>
      <c r="D90" s="135" t="s">
        <v>155</v>
      </c>
      <c r="E90" s="136">
        <v>1010.59</v>
      </c>
      <c r="F90" s="137" t="s">
        <v>216</v>
      </c>
      <c r="G90" s="136">
        <v>5.16</v>
      </c>
      <c r="H90" s="136" t="s">
        <v>217</v>
      </c>
      <c r="I90" s="136" t="s">
        <v>218</v>
      </c>
      <c r="J90" s="136"/>
      <c r="K90" s="136" t="s">
        <v>219</v>
      </c>
      <c r="L90" s="137" t="s">
        <v>220</v>
      </c>
      <c r="M90" s="137"/>
      <c r="N90" s="137" t="s">
        <v>82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45.6" x14ac:dyDescent="0.25">
      <c r="A91" s="132">
        <v>30</v>
      </c>
      <c r="B91" s="133">
        <v>30</v>
      </c>
      <c r="C91" s="134" t="s">
        <v>221</v>
      </c>
      <c r="D91" s="135" t="s">
        <v>202</v>
      </c>
      <c r="E91" s="136">
        <v>43.5</v>
      </c>
      <c r="F91" s="137" t="s">
        <v>222</v>
      </c>
      <c r="G91" s="136"/>
      <c r="H91" s="136">
        <v>44</v>
      </c>
      <c r="I91" s="136" t="s">
        <v>223</v>
      </c>
      <c r="J91" s="136"/>
      <c r="K91" s="136">
        <v>116</v>
      </c>
      <c r="L91" s="137" t="s">
        <v>224</v>
      </c>
      <c r="M91" s="137"/>
      <c r="N91" s="137" t="s">
        <v>121</v>
      </c>
      <c r="O91" s="137"/>
      <c r="P91" s="137"/>
      <c r="Q91" s="137"/>
      <c r="R91" s="137"/>
      <c r="S91" s="137"/>
      <c r="T91" s="137"/>
      <c r="U91" s="137"/>
      <c r="V91" s="137"/>
    </row>
    <row r="92" spans="1:22" ht="68.400000000000006" x14ac:dyDescent="0.25">
      <c r="A92" s="132">
        <v>31</v>
      </c>
      <c r="B92" s="133">
        <v>31</v>
      </c>
      <c r="C92" s="134" t="s">
        <v>154</v>
      </c>
      <c r="D92" s="135" t="s">
        <v>91</v>
      </c>
      <c r="E92" s="136">
        <v>2250.2399999999998</v>
      </c>
      <c r="F92" s="137" t="s">
        <v>92</v>
      </c>
      <c r="G92" s="136" t="s">
        <v>93</v>
      </c>
      <c r="H92" s="136" t="s">
        <v>94</v>
      </c>
      <c r="I92" s="136" t="s">
        <v>95</v>
      </c>
      <c r="J92" s="136"/>
      <c r="K92" s="136" t="s">
        <v>96</v>
      </c>
      <c r="L92" s="137" t="s">
        <v>97</v>
      </c>
      <c r="M92" s="137"/>
      <c r="N92" s="137" t="s">
        <v>82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225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57" x14ac:dyDescent="0.25">
      <c r="A94" s="132">
        <v>32</v>
      </c>
      <c r="B94" s="133">
        <v>32</v>
      </c>
      <c r="C94" s="134" t="s">
        <v>75</v>
      </c>
      <c r="D94" s="135" t="s">
        <v>76</v>
      </c>
      <c r="E94" s="136">
        <v>508.07</v>
      </c>
      <c r="F94" s="137" t="s">
        <v>77</v>
      </c>
      <c r="G94" s="136">
        <v>1.03</v>
      </c>
      <c r="H94" s="136" t="s">
        <v>78</v>
      </c>
      <c r="I94" s="136" t="s">
        <v>79</v>
      </c>
      <c r="J94" s="136"/>
      <c r="K94" s="136" t="s">
        <v>80</v>
      </c>
      <c r="L94" s="137" t="s">
        <v>81</v>
      </c>
      <c r="M94" s="137"/>
      <c r="N94" s="137" t="s">
        <v>82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226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57" x14ac:dyDescent="0.25">
      <c r="A96" s="132">
        <v>33</v>
      </c>
      <c r="B96" s="133">
        <v>33</v>
      </c>
      <c r="C96" s="134" t="s">
        <v>75</v>
      </c>
      <c r="D96" s="135" t="s">
        <v>227</v>
      </c>
      <c r="E96" s="136">
        <v>508.07</v>
      </c>
      <c r="F96" s="137" t="s">
        <v>77</v>
      </c>
      <c r="G96" s="136">
        <v>1.03</v>
      </c>
      <c r="H96" s="136" t="s">
        <v>228</v>
      </c>
      <c r="I96" s="136" t="s">
        <v>229</v>
      </c>
      <c r="J96" s="136"/>
      <c r="K96" s="136" t="s">
        <v>230</v>
      </c>
      <c r="L96" s="137" t="s">
        <v>231</v>
      </c>
      <c r="M96" s="137"/>
      <c r="N96" s="137" t="s">
        <v>82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232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68.400000000000006" x14ac:dyDescent="0.25">
      <c r="A98" s="132">
        <v>34</v>
      </c>
      <c r="B98" s="133">
        <v>34</v>
      </c>
      <c r="C98" s="134" t="s">
        <v>99</v>
      </c>
      <c r="D98" s="135" t="s">
        <v>233</v>
      </c>
      <c r="E98" s="136">
        <v>13.69</v>
      </c>
      <c r="F98" s="137">
        <v>13.69</v>
      </c>
      <c r="G98" s="136"/>
      <c r="H98" s="136" t="s">
        <v>234</v>
      </c>
      <c r="I98" s="136">
        <v>3</v>
      </c>
      <c r="J98" s="136"/>
      <c r="K98" s="136" t="s">
        <v>235</v>
      </c>
      <c r="L98" s="137">
        <v>38</v>
      </c>
      <c r="M98" s="137"/>
      <c r="N98" s="137" t="s">
        <v>82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236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68.400000000000006" x14ac:dyDescent="0.25">
      <c r="A100" s="132">
        <v>35</v>
      </c>
      <c r="B100" s="133">
        <v>35</v>
      </c>
      <c r="C100" s="134" t="s">
        <v>140</v>
      </c>
      <c r="D100" s="135" t="s">
        <v>141</v>
      </c>
      <c r="E100" s="136">
        <v>3.95</v>
      </c>
      <c r="F100" s="137">
        <v>3.95</v>
      </c>
      <c r="G100" s="136"/>
      <c r="H100" s="136" t="s">
        <v>142</v>
      </c>
      <c r="I100" s="136">
        <v>1</v>
      </c>
      <c r="J100" s="136"/>
      <c r="K100" s="136" t="s">
        <v>143</v>
      </c>
      <c r="L100" s="137">
        <v>8</v>
      </c>
      <c r="M100" s="137"/>
      <c r="N100" s="137" t="s">
        <v>82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18.45" customHeight="1" x14ac:dyDescent="0.25">
      <c r="A101" s="130" t="s">
        <v>237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57" x14ac:dyDescent="0.25">
      <c r="A102" s="132">
        <v>36</v>
      </c>
      <c r="B102" s="133">
        <v>36</v>
      </c>
      <c r="C102" s="134" t="s">
        <v>75</v>
      </c>
      <c r="D102" s="135" t="s">
        <v>227</v>
      </c>
      <c r="E102" s="136">
        <v>508.07</v>
      </c>
      <c r="F102" s="137" t="s">
        <v>77</v>
      </c>
      <c r="G102" s="136">
        <v>1.03</v>
      </c>
      <c r="H102" s="136" t="s">
        <v>228</v>
      </c>
      <c r="I102" s="136" t="s">
        <v>229</v>
      </c>
      <c r="J102" s="136"/>
      <c r="K102" s="136" t="s">
        <v>230</v>
      </c>
      <c r="L102" s="137" t="s">
        <v>231</v>
      </c>
      <c r="M102" s="137"/>
      <c r="N102" s="137" t="s">
        <v>82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18.45" customHeight="1" x14ac:dyDescent="0.25">
      <c r="A103" s="130" t="s">
        <v>238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68.400000000000006" x14ac:dyDescent="0.25">
      <c r="A104" s="138">
        <v>37</v>
      </c>
      <c r="B104" s="139">
        <v>37</v>
      </c>
      <c r="C104" s="140" t="s">
        <v>99</v>
      </c>
      <c r="D104" s="141" t="s">
        <v>233</v>
      </c>
      <c r="E104" s="142">
        <v>13.69</v>
      </c>
      <c r="F104" s="143">
        <v>13.69</v>
      </c>
      <c r="G104" s="142"/>
      <c r="H104" s="142" t="s">
        <v>234</v>
      </c>
      <c r="I104" s="142">
        <v>3</v>
      </c>
      <c r="J104" s="142"/>
      <c r="K104" s="142" t="s">
        <v>235</v>
      </c>
      <c r="L104" s="143">
        <v>38</v>
      </c>
      <c r="M104" s="143"/>
      <c r="N104" s="143" t="s">
        <v>82</v>
      </c>
      <c r="O104" s="143"/>
      <c r="P104" s="143"/>
      <c r="Q104" s="143"/>
      <c r="R104" s="143"/>
      <c r="S104" s="143"/>
      <c r="T104" s="143"/>
      <c r="U104" s="143"/>
      <c r="V104" s="143"/>
    </row>
    <row r="105" spans="1:22" ht="19.350000000000001" customHeight="1" x14ac:dyDescent="0.25">
      <c r="A105" s="128" t="s">
        <v>239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</row>
    <row r="106" spans="1:22" ht="18.45" customHeight="1" x14ac:dyDescent="0.25">
      <c r="A106" s="130" t="s">
        <v>240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114" x14ac:dyDescent="0.25">
      <c r="A107" s="132">
        <v>38</v>
      </c>
      <c r="B107" s="133">
        <v>38</v>
      </c>
      <c r="C107" s="134" t="s">
        <v>241</v>
      </c>
      <c r="D107" s="135" t="s">
        <v>242</v>
      </c>
      <c r="E107" s="136">
        <v>2406.83</v>
      </c>
      <c r="F107" s="137" t="s">
        <v>243</v>
      </c>
      <c r="G107" s="136">
        <v>76.17</v>
      </c>
      <c r="H107" s="136" t="s">
        <v>244</v>
      </c>
      <c r="I107" s="136" t="s">
        <v>245</v>
      </c>
      <c r="J107" s="136">
        <v>6</v>
      </c>
      <c r="K107" s="136" t="s">
        <v>246</v>
      </c>
      <c r="L107" s="137" t="s">
        <v>247</v>
      </c>
      <c r="M107" s="137"/>
      <c r="N107" s="137" t="s">
        <v>82</v>
      </c>
      <c r="O107" s="137"/>
      <c r="P107" s="137"/>
      <c r="Q107" s="137"/>
      <c r="R107" s="137"/>
      <c r="S107" s="137"/>
      <c r="T107" s="137"/>
      <c r="U107" s="137"/>
      <c r="V107" s="137">
        <v>32</v>
      </c>
    </row>
    <row r="108" spans="1:22" ht="68.400000000000006" x14ac:dyDescent="0.25">
      <c r="A108" s="132">
        <v>39</v>
      </c>
      <c r="B108" s="133">
        <v>39</v>
      </c>
      <c r="C108" s="134" t="s">
        <v>99</v>
      </c>
      <c r="D108" s="135" t="s">
        <v>233</v>
      </c>
      <c r="E108" s="136">
        <v>13.69</v>
      </c>
      <c r="F108" s="137">
        <v>13.69</v>
      </c>
      <c r="G108" s="136"/>
      <c r="H108" s="136" t="s">
        <v>234</v>
      </c>
      <c r="I108" s="136">
        <v>3</v>
      </c>
      <c r="J108" s="136"/>
      <c r="K108" s="136" t="s">
        <v>235</v>
      </c>
      <c r="L108" s="137">
        <v>38</v>
      </c>
      <c r="M108" s="137"/>
      <c r="N108" s="137" t="s">
        <v>82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34.200000000000003" x14ac:dyDescent="0.25">
      <c r="A109" s="132">
        <v>40</v>
      </c>
      <c r="B109" s="133">
        <v>40</v>
      </c>
      <c r="C109" s="134" t="s">
        <v>248</v>
      </c>
      <c r="D109" s="135" t="s">
        <v>249</v>
      </c>
      <c r="E109" s="136">
        <v>16.920000000000002</v>
      </c>
      <c r="F109" s="137" t="s">
        <v>250</v>
      </c>
      <c r="G109" s="136"/>
      <c r="H109" s="136">
        <v>135</v>
      </c>
      <c r="I109" s="136" t="s">
        <v>251</v>
      </c>
      <c r="J109" s="136"/>
      <c r="K109" s="136">
        <v>381</v>
      </c>
      <c r="L109" s="137" t="s">
        <v>252</v>
      </c>
      <c r="M109" s="137"/>
      <c r="N109" s="137" t="s">
        <v>121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45.6" x14ac:dyDescent="0.25">
      <c r="A110" s="132">
        <v>41</v>
      </c>
      <c r="B110" s="133">
        <v>41</v>
      </c>
      <c r="C110" s="134" t="s">
        <v>253</v>
      </c>
      <c r="D110" s="135" t="s">
        <v>202</v>
      </c>
      <c r="E110" s="136">
        <v>2.4500000000000002</v>
      </c>
      <c r="F110" s="137" t="s">
        <v>254</v>
      </c>
      <c r="G110" s="136"/>
      <c r="H110" s="136">
        <v>2</v>
      </c>
      <c r="I110" s="136" t="s">
        <v>255</v>
      </c>
      <c r="J110" s="136"/>
      <c r="K110" s="136">
        <v>6</v>
      </c>
      <c r="L110" s="137" t="s">
        <v>256</v>
      </c>
      <c r="M110" s="137"/>
      <c r="N110" s="137" t="s">
        <v>121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57" x14ac:dyDescent="0.25">
      <c r="A111" s="132">
        <v>42</v>
      </c>
      <c r="B111" s="133">
        <v>42</v>
      </c>
      <c r="C111" s="134" t="s">
        <v>257</v>
      </c>
      <c r="D111" s="135" t="s">
        <v>197</v>
      </c>
      <c r="E111" s="136">
        <v>12.46</v>
      </c>
      <c r="F111" s="137" t="s">
        <v>258</v>
      </c>
      <c r="G111" s="136"/>
      <c r="H111" s="136">
        <v>25</v>
      </c>
      <c r="I111" s="136" t="s">
        <v>259</v>
      </c>
      <c r="J111" s="136"/>
      <c r="K111" s="136">
        <v>58</v>
      </c>
      <c r="L111" s="137" t="s">
        <v>260</v>
      </c>
      <c r="M111" s="137"/>
      <c r="N111" s="137" t="s">
        <v>121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45.6" x14ac:dyDescent="0.25">
      <c r="A112" s="132">
        <v>43</v>
      </c>
      <c r="B112" s="133">
        <v>43</v>
      </c>
      <c r="C112" s="134" t="s">
        <v>261</v>
      </c>
      <c r="D112" s="135" t="s">
        <v>202</v>
      </c>
      <c r="E112" s="136">
        <v>89.89</v>
      </c>
      <c r="F112" s="137" t="s">
        <v>262</v>
      </c>
      <c r="G112" s="136"/>
      <c r="H112" s="136">
        <v>90</v>
      </c>
      <c r="I112" s="136" t="s">
        <v>263</v>
      </c>
      <c r="J112" s="136"/>
      <c r="K112" s="136">
        <v>142</v>
      </c>
      <c r="L112" s="137" t="s">
        <v>200</v>
      </c>
      <c r="M112" s="137"/>
      <c r="N112" s="137" t="s">
        <v>121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18.45" customHeight="1" x14ac:dyDescent="0.25">
      <c r="A113" s="130" t="s">
        <v>264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68.400000000000006" x14ac:dyDescent="0.25">
      <c r="A114" s="138">
        <v>44</v>
      </c>
      <c r="B114" s="139">
        <v>44</v>
      </c>
      <c r="C114" s="140" t="s">
        <v>154</v>
      </c>
      <c r="D114" s="141" t="s">
        <v>91</v>
      </c>
      <c r="E114" s="142">
        <v>2250.2399999999998</v>
      </c>
      <c r="F114" s="143" t="s">
        <v>92</v>
      </c>
      <c r="G114" s="142" t="s">
        <v>93</v>
      </c>
      <c r="H114" s="142" t="s">
        <v>94</v>
      </c>
      <c r="I114" s="142" t="s">
        <v>95</v>
      </c>
      <c r="J114" s="142"/>
      <c r="K114" s="142" t="s">
        <v>96</v>
      </c>
      <c r="L114" s="143" t="s">
        <v>97</v>
      </c>
      <c r="M114" s="143"/>
      <c r="N114" s="143" t="s">
        <v>82</v>
      </c>
      <c r="O114" s="143"/>
      <c r="P114" s="143"/>
      <c r="Q114" s="143"/>
      <c r="R114" s="143"/>
      <c r="S114" s="143"/>
      <c r="T114" s="143"/>
      <c r="U114" s="143"/>
      <c r="V114" s="143"/>
    </row>
    <row r="115" spans="1:22" ht="19.350000000000001" customHeight="1" x14ac:dyDescent="0.25">
      <c r="A115" s="128" t="s">
        <v>265</v>
      </c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</row>
    <row r="116" spans="1:22" ht="18.45" customHeight="1" x14ac:dyDescent="0.25">
      <c r="A116" s="130" t="s">
        <v>266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68.400000000000006" x14ac:dyDescent="0.25">
      <c r="A117" s="132">
        <v>45</v>
      </c>
      <c r="B117" s="133">
        <v>45</v>
      </c>
      <c r="C117" s="134" t="s">
        <v>267</v>
      </c>
      <c r="D117" s="135" t="s">
        <v>147</v>
      </c>
      <c r="E117" s="136">
        <v>6931.68</v>
      </c>
      <c r="F117" s="137" t="s">
        <v>268</v>
      </c>
      <c r="G117" s="136" t="s">
        <v>191</v>
      </c>
      <c r="H117" s="136" t="s">
        <v>269</v>
      </c>
      <c r="I117" s="136" t="s">
        <v>270</v>
      </c>
      <c r="J117" s="136">
        <v>2</v>
      </c>
      <c r="K117" s="136" t="s">
        <v>271</v>
      </c>
      <c r="L117" s="137" t="s">
        <v>272</v>
      </c>
      <c r="M117" s="137"/>
      <c r="N117" s="137" t="s">
        <v>82</v>
      </c>
      <c r="O117" s="137"/>
      <c r="P117" s="137"/>
      <c r="Q117" s="137"/>
      <c r="R117" s="137"/>
      <c r="S117" s="137"/>
      <c r="T117" s="137"/>
      <c r="U117" s="137"/>
      <c r="V117" s="137" t="s">
        <v>273</v>
      </c>
    </row>
    <row r="118" spans="1:22" ht="57" x14ac:dyDescent="0.25">
      <c r="A118" s="132">
        <v>46</v>
      </c>
      <c r="B118" s="133">
        <v>46</v>
      </c>
      <c r="C118" s="134" t="s">
        <v>274</v>
      </c>
      <c r="D118" s="135" t="s">
        <v>275</v>
      </c>
      <c r="E118" s="136">
        <v>50.3</v>
      </c>
      <c r="F118" s="137" t="s">
        <v>276</v>
      </c>
      <c r="G118" s="136"/>
      <c r="H118" s="136">
        <v>20</v>
      </c>
      <c r="I118" s="136" t="s">
        <v>277</v>
      </c>
      <c r="J118" s="136"/>
      <c r="K118" s="136">
        <v>54</v>
      </c>
      <c r="L118" s="137" t="s">
        <v>278</v>
      </c>
      <c r="M118" s="137"/>
      <c r="N118" s="137" t="s">
        <v>121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34.200000000000003" x14ac:dyDescent="0.25">
      <c r="A119" s="132">
        <v>47</v>
      </c>
      <c r="B119" s="133">
        <v>47</v>
      </c>
      <c r="C119" s="134" t="s">
        <v>279</v>
      </c>
      <c r="D119" s="135" t="s">
        <v>280</v>
      </c>
      <c r="E119" s="136">
        <v>2.41</v>
      </c>
      <c r="F119" s="137" t="s">
        <v>281</v>
      </c>
      <c r="G119" s="136"/>
      <c r="H119" s="136">
        <v>14</v>
      </c>
      <c r="I119" s="136" t="s">
        <v>282</v>
      </c>
      <c r="J119" s="136"/>
      <c r="K119" s="136">
        <v>105</v>
      </c>
      <c r="L119" s="137" t="s">
        <v>283</v>
      </c>
      <c r="M119" s="137"/>
      <c r="N119" s="137" t="s">
        <v>121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34.200000000000003" x14ac:dyDescent="0.25">
      <c r="A120" s="138">
        <v>48</v>
      </c>
      <c r="B120" s="139">
        <v>48</v>
      </c>
      <c r="C120" s="140" t="s">
        <v>284</v>
      </c>
      <c r="D120" s="141" t="s">
        <v>275</v>
      </c>
      <c r="E120" s="142">
        <v>77.7</v>
      </c>
      <c r="F120" s="143" t="s">
        <v>285</v>
      </c>
      <c r="G120" s="142"/>
      <c r="H120" s="142">
        <v>31</v>
      </c>
      <c r="I120" s="142" t="s">
        <v>286</v>
      </c>
      <c r="J120" s="142"/>
      <c r="K120" s="142">
        <v>145</v>
      </c>
      <c r="L120" s="143" t="s">
        <v>287</v>
      </c>
      <c r="M120" s="143"/>
      <c r="N120" s="143" t="s">
        <v>121</v>
      </c>
      <c r="O120" s="143"/>
      <c r="P120" s="143"/>
      <c r="Q120" s="143"/>
      <c r="R120" s="143"/>
      <c r="S120" s="143"/>
      <c r="T120" s="143"/>
      <c r="U120" s="143"/>
      <c r="V120" s="143"/>
    </row>
    <row r="121" spans="1:22" ht="19.350000000000001" customHeight="1" x14ac:dyDescent="0.25">
      <c r="A121" s="128" t="s">
        <v>288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</row>
    <row r="122" spans="1:22" ht="18.45" customHeight="1" x14ac:dyDescent="0.25">
      <c r="A122" s="130" t="s">
        <v>289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57" x14ac:dyDescent="0.25">
      <c r="A123" s="132">
        <v>49</v>
      </c>
      <c r="B123" s="133">
        <v>49</v>
      </c>
      <c r="C123" s="134" t="s">
        <v>75</v>
      </c>
      <c r="D123" s="135" t="s">
        <v>227</v>
      </c>
      <c r="E123" s="136">
        <v>508.07</v>
      </c>
      <c r="F123" s="137" t="s">
        <v>77</v>
      </c>
      <c r="G123" s="136">
        <v>1.03</v>
      </c>
      <c r="H123" s="136" t="s">
        <v>228</v>
      </c>
      <c r="I123" s="136" t="s">
        <v>229</v>
      </c>
      <c r="J123" s="136"/>
      <c r="K123" s="136" t="s">
        <v>230</v>
      </c>
      <c r="L123" s="137" t="s">
        <v>231</v>
      </c>
      <c r="M123" s="137"/>
      <c r="N123" s="137" t="s">
        <v>82</v>
      </c>
      <c r="O123" s="137"/>
      <c r="P123" s="137"/>
      <c r="Q123" s="137"/>
      <c r="R123" s="137"/>
      <c r="S123" s="137"/>
      <c r="T123" s="137"/>
      <c r="U123" s="137"/>
      <c r="V123" s="137"/>
    </row>
    <row r="124" spans="1:22" ht="18.45" customHeight="1" x14ac:dyDescent="0.25">
      <c r="A124" s="130" t="s">
        <v>290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57" x14ac:dyDescent="0.25">
      <c r="A125" s="132">
        <v>50</v>
      </c>
      <c r="B125" s="133">
        <v>50</v>
      </c>
      <c r="C125" s="134" t="s">
        <v>75</v>
      </c>
      <c r="D125" s="135" t="s">
        <v>227</v>
      </c>
      <c r="E125" s="136">
        <v>508.07</v>
      </c>
      <c r="F125" s="137" t="s">
        <v>77</v>
      </c>
      <c r="G125" s="136">
        <v>1.03</v>
      </c>
      <c r="H125" s="136" t="s">
        <v>228</v>
      </c>
      <c r="I125" s="136" t="s">
        <v>229</v>
      </c>
      <c r="J125" s="136"/>
      <c r="K125" s="136" t="s">
        <v>230</v>
      </c>
      <c r="L125" s="137" t="s">
        <v>231</v>
      </c>
      <c r="M125" s="137"/>
      <c r="N125" s="137" t="s">
        <v>82</v>
      </c>
      <c r="O125" s="137"/>
      <c r="P125" s="137"/>
      <c r="Q125" s="137"/>
      <c r="R125" s="137"/>
      <c r="S125" s="137"/>
      <c r="T125" s="137"/>
      <c r="U125" s="137"/>
      <c r="V125" s="137"/>
    </row>
    <row r="126" spans="1:22" ht="18.45" customHeight="1" x14ac:dyDescent="0.25">
      <c r="A126" s="130" t="s">
        <v>291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</row>
    <row r="127" spans="1:22" ht="68.400000000000006" x14ac:dyDescent="0.25">
      <c r="A127" s="132">
        <v>51</v>
      </c>
      <c r="B127" s="133">
        <v>51</v>
      </c>
      <c r="C127" s="134" t="s">
        <v>215</v>
      </c>
      <c r="D127" s="135" t="s">
        <v>155</v>
      </c>
      <c r="E127" s="136">
        <v>1010.59</v>
      </c>
      <c r="F127" s="137" t="s">
        <v>216</v>
      </c>
      <c r="G127" s="136">
        <v>5.16</v>
      </c>
      <c r="H127" s="136" t="s">
        <v>217</v>
      </c>
      <c r="I127" s="136" t="s">
        <v>218</v>
      </c>
      <c r="J127" s="136"/>
      <c r="K127" s="136" t="s">
        <v>219</v>
      </c>
      <c r="L127" s="137" t="s">
        <v>220</v>
      </c>
      <c r="M127" s="137"/>
      <c r="N127" s="137" t="s">
        <v>82</v>
      </c>
      <c r="O127" s="137"/>
      <c r="P127" s="137"/>
      <c r="Q127" s="137"/>
      <c r="R127" s="137"/>
      <c r="S127" s="137"/>
      <c r="T127" s="137"/>
      <c r="U127" s="137"/>
      <c r="V127" s="137">
        <v>1</v>
      </c>
    </row>
    <row r="128" spans="1:22" ht="45.6" x14ac:dyDescent="0.25">
      <c r="A128" s="132">
        <v>52</v>
      </c>
      <c r="B128" s="133">
        <v>52</v>
      </c>
      <c r="C128" s="134" t="s">
        <v>221</v>
      </c>
      <c r="D128" s="135" t="s">
        <v>202</v>
      </c>
      <c r="E128" s="136">
        <v>43.5</v>
      </c>
      <c r="F128" s="137" t="s">
        <v>222</v>
      </c>
      <c r="G128" s="136"/>
      <c r="H128" s="136">
        <v>44</v>
      </c>
      <c r="I128" s="136" t="s">
        <v>223</v>
      </c>
      <c r="J128" s="136"/>
      <c r="K128" s="136">
        <v>116</v>
      </c>
      <c r="L128" s="137" t="s">
        <v>224</v>
      </c>
      <c r="M128" s="137"/>
      <c r="N128" s="137" t="s">
        <v>121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45.6" x14ac:dyDescent="0.25">
      <c r="A129" s="132">
        <v>53</v>
      </c>
      <c r="B129" s="133">
        <v>53</v>
      </c>
      <c r="C129" s="134" t="s">
        <v>292</v>
      </c>
      <c r="D129" s="135" t="s">
        <v>202</v>
      </c>
      <c r="E129" s="136">
        <v>29.3</v>
      </c>
      <c r="F129" s="137" t="s">
        <v>293</v>
      </c>
      <c r="G129" s="136"/>
      <c r="H129" s="136">
        <v>29</v>
      </c>
      <c r="I129" s="136" t="s">
        <v>294</v>
      </c>
      <c r="J129" s="136"/>
      <c r="K129" s="136">
        <v>75</v>
      </c>
      <c r="L129" s="137" t="s">
        <v>295</v>
      </c>
      <c r="M129" s="137"/>
      <c r="N129" s="137" t="s">
        <v>121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68.400000000000006" x14ac:dyDescent="0.25">
      <c r="A130" s="132">
        <v>54</v>
      </c>
      <c r="B130" s="133">
        <v>54</v>
      </c>
      <c r="C130" s="134" t="s">
        <v>169</v>
      </c>
      <c r="D130" s="135" t="s">
        <v>91</v>
      </c>
      <c r="E130" s="136">
        <v>1327.37</v>
      </c>
      <c r="F130" s="137" t="s">
        <v>170</v>
      </c>
      <c r="G130" s="136">
        <v>12.38</v>
      </c>
      <c r="H130" s="136" t="s">
        <v>296</v>
      </c>
      <c r="I130" s="136" t="s">
        <v>297</v>
      </c>
      <c r="J130" s="136"/>
      <c r="K130" s="136" t="s">
        <v>298</v>
      </c>
      <c r="L130" s="137" t="s">
        <v>299</v>
      </c>
      <c r="M130" s="137"/>
      <c r="N130" s="137" t="s">
        <v>82</v>
      </c>
      <c r="O130" s="137"/>
      <c r="P130" s="137"/>
      <c r="Q130" s="137"/>
      <c r="R130" s="137"/>
      <c r="S130" s="137"/>
      <c r="T130" s="137"/>
      <c r="U130" s="137"/>
      <c r="V130" s="137">
        <v>1</v>
      </c>
    </row>
    <row r="131" spans="1:22" ht="45.6" x14ac:dyDescent="0.25">
      <c r="A131" s="138">
        <v>55</v>
      </c>
      <c r="B131" s="139">
        <v>55</v>
      </c>
      <c r="C131" s="140" t="s">
        <v>201</v>
      </c>
      <c r="D131" s="141" t="s">
        <v>202</v>
      </c>
      <c r="E131" s="142">
        <v>92.47</v>
      </c>
      <c r="F131" s="143" t="s">
        <v>203</v>
      </c>
      <c r="G131" s="142"/>
      <c r="H131" s="142">
        <v>92</v>
      </c>
      <c r="I131" s="142" t="s">
        <v>204</v>
      </c>
      <c r="J131" s="142"/>
      <c r="K131" s="142">
        <v>305</v>
      </c>
      <c r="L131" s="143" t="s">
        <v>205</v>
      </c>
      <c r="M131" s="143"/>
      <c r="N131" s="143" t="s">
        <v>121</v>
      </c>
      <c r="O131" s="143"/>
      <c r="P131" s="143"/>
      <c r="Q131" s="143"/>
      <c r="R131" s="143"/>
      <c r="S131" s="143"/>
      <c r="T131" s="143"/>
      <c r="U131" s="143"/>
      <c r="V131" s="143"/>
    </row>
    <row r="132" spans="1:22" ht="19.350000000000001" customHeight="1" x14ac:dyDescent="0.25">
      <c r="A132" s="128" t="s">
        <v>300</v>
      </c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</row>
    <row r="133" spans="1:22" ht="18.45" customHeight="1" x14ac:dyDescent="0.25">
      <c r="A133" s="130" t="s">
        <v>301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57" x14ac:dyDescent="0.25">
      <c r="A134" s="132">
        <v>56</v>
      </c>
      <c r="B134" s="133">
        <v>56</v>
      </c>
      <c r="C134" s="134" t="s">
        <v>75</v>
      </c>
      <c r="D134" s="135" t="s">
        <v>302</v>
      </c>
      <c r="E134" s="136">
        <v>508.07</v>
      </c>
      <c r="F134" s="137" t="s">
        <v>77</v>
      </c>
      <c r="G134" s="136">
        <v>1.03</v>
      </c>
      <c r="H134" s="136" t="s">
        <v>303</v>
      </c>
      <c r="I134" s="136" t="s">
        <v>304</v>
      </c>
      <c r="J134" s="136"/>
      <c r="K134" s="136" t="s">
        <v>305</v>
      </c>
      <c r="L134" s="137" t="s">
        <v>306</v>
      </c>
      <c r="M134" s="137"/>
      <c r="N134" s="137" t="s">
        <v>82</v>
      </c>
      <c r="O134" s="137"/>
      <c r="P134" s="137"/>
      <c r="Q134" s="137"/>
      <c r="R134" s="137"/>
      <c r="S134" s="137"/>
      <c r="T134" s="137"/>
      <c r="U134" s="137"/>
      <c r="V134" s="137">
        <v>2</v>
      </c>
    </row>
    <row r="135" spans="1:22" ht="18.45" customHeight="1" x14ac:dyDescent="0.25">
      <c r="A135" s="130" t="s">
        <v>307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68.400000000000006" x14ac:dyDescent="0.25">
      <c r="A136" s="132">
        <v>57</v>
      </c>
      <c r="B136" s="133">
        <v>57</v>
      </c>
      <c r="C136" s="134" t="s">
        <v>267</v>
      </c>
      <c r="D136" s="135" t="s">
        <v>147</v>
      </c>
      <c r="E136" s="136">
        <v>6931.68</v>
      </c>
      <c r="F136" s="137" t="s">
        <v>268</v>
      </c>
      <c r="G136" s="136" t="s">
        <v>191</v>
      </c>
      <c r="H136" s="136" t="s">
        <v>269</v>
      </c>
      <c r="I136" s="136" t="s">
        <v>270</v>
      </c>
      <c r="J136" s="136">
        <v>2</v>
      </c>
      <c r="K136" s="136" t="s">
        <v>271</v>
      </c>
      <c r="L136" s="137" t="s">
        <v>272</v>
      </c>
      <c r="M136" s="137"/>
      <c r="N136" s="137" t="s">
        <v>82</v>
      </c>
      <c r="O136" s="137"/>
      <c r="P136" s="137"/>
      <c r="Q136" s="137"/>
      <c r="R136" s="137"/>
      <c r="S136" s="137"/>
      <c r="T136" s="137"/>
      <c r="U136" s="137"/>
      <c r="V136" s="137" t="s">
        <v>273</v>
      </c>
    </row>
    <row r="137" spans="1:22" ht="57" x14ac:dyDescent="0.25">
      <c r="A137" s="132">
        <v>58</v>
      </c>
      <c r="B137" s="133">
        <v>58</v>
      </c>
      <c r="C137" s="134" t="s">
        <v>274</v>
      </c>
      <c r="D137" s="135" t="s">
        <v>275</v>
      </c>
      <c r="E137" s="136">
        <v>50.3</v>
      </c>
      <c r="F137" s="137" t="s">
        <v>276</v>
      </c>
      <c r="G137" s="136"/>
      <c r="H137" s="136">
        <v>20</v>
      </c>
      <c r="I137" s="136" t="s">
        <v>277</v>
      </c>
      <c r="J137" s="136"/>
      <c r="K137" s="136">
        <v>54</v>
      </c>
      <c r="L137" s="137" t="s">
        <v>278</v>
      </c>
      <c r="M137" s="137"/>
      <c r="N137" s="137" t="s">
        <v>121</v>
      </c>
      <c r="O137" s="137"/>
      <c r="P137" s="137"/>
      <c r="Q137" s="137"/>
      <c r="R137" s="137"/>
      <c r="S137" s="137"/>
      <c r="T137" s="137"/>
      <c r="U137" s="137"/>
      <c r="V137" s="137"/>
    </row>
    <row r="138" spans="1:22" ht="34.200000000000003" x14ac:dyDescent="0.25">
      <c r="A138" s="132">
        <v>59</v>
      </c>
      <c r="B138" s="133">
        <v>59</v>
      </c>
      <c r="C138" s="134" t="s">
        <v>279</v>
      </c>
      <c r="D138" s="135" t="s">
        <v>280</v>
      </c>
      <c r="E138" s="136">
        <v>2.41</v>
      </c>
      <c r="F138" s="137" t="s">
        <v>281</v>
      </c>
      <c r="G138" s="136"/>
      <c r="H138" s="136">
        <v>14</v>
      </c>
      <c r="I138" s="136" t="s">
        <v>282</v>
      </c>
      <c r="J138" s="136"/>
      <c r="K138" s="136">
        <v>105</v>
      </c>
      <c r="L138" s="137" t="s">
        <v>283</v>
      </c>
      <c r="M138" s="137"/>
      <c r="N138" s="137" t="s">
        <v>121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34.200000000000003" x14ac:dyDescent="0.25">
      <c r="A139" s="132">
        <v>60</v>
      </c>
      <c r="B139" s="133">
        <v>60</v>
      </c>
      <c r="C139" s="134" t="s">
        <v>284</v>
      </c>
      <c r="D139" s="135" t="s">
        <v>275</v>
      </c>
      <c r="E139" s="136">
        <v>77.7</v>
      </c>
      <c r="F139" s="137" t="s">
        <v>285</v>
      </c>
      <c r="G139" s="136"/>
      <c r="H139" s="136">
        <v>31</v>
      </c>
      <c r="I139" s="136" t="s">
        <v>286</v>
      </c>
      <c r="J139" s="136"/>
      <c r="K139" s="136">
        <v>145</v>
      </c>
      <c r="L139" s="137" t="s">
        <v>287</v>
      </c>
      <c r="M139" s="137"/>
      <c r="N139" s="137" t="s">
        <v>121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18.45" customHeight="1" x14ac:dyDescent="0.25">
      <c r="A140" s="130" t="s">
        <v>308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57" x14ac:dyDescent="0.25">
      <c r="A141" s="132">
        <v>61</v>
      </c>
      <c r="B141" s="133">
        <v>61</v>
      </c>
      <c r="C141" s="134" t="s">
        <v>75</v>
      </c>
      <c r="D141" s="135" t="s">
        <v>84</v>
      </c>
      <c r="E141" s="136">
        <v>508.07</v>
      </c>
      <c r="F141" s="137" t="s">
        <v>77</v>
      </c>
      <c r="G141" s="136">
        <v>1.03</v>
      </c>
      <c r="H141" s="136" t="s">
        <v>85</v>
      </c>
      <c r="I141" s="136" t="s">
        <v>86</v>
      </c>
      <c r="J141" s="136"/>
      <c r="K141" s="136" t="s">
        <v>87</v>
      </c>
      <c r="L141" s="137" t="s">
        <v>88</v>
      </c>
      <c r="M141" s="137"/>
      <c r="N141" s="137" t="s">
        <v>82</v>
      </c>
      <c r="O141" s="137"/>
      <c r="P141" s="137"/>
      <c r="Q141" s="137"/>
      <c r="R141" s="137"/>
      <c r="S141" s="137"/>
      <c r="T141" s="137"/>
      <c r="U141" s="137"/>
      <c r="V141" s="137">
        <v>1</v>
      </c>
    </row>
    <row r="142" spans="1:22" ht="18.45" customHeight="1" x14ac:dyDescent="0.25">
      <c r="A142" s="130" t="s">
        <v>309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68.400000000000006" x14ac:dyDescent="0.25">
      <c r="A143" s="132">
        <v>62</v>
      </c>
      <c r="B143" s="133">
        <v>62</v>
      </c>
      <c r="C143" s="134" t="s">
        <v>310</v>
      </c>
      <c r="D143" s="135" t="s">
        <v>141</v>
      </c>
      <c r="E143" s="136">
        <v>3.95</v>
      </c>
      <c r="F143" s="137">
        <v>3.95</v>
      </c>
      <c r="G143" s="136"/>
      <c r="H143" s="136" t="s">
        <v>142</v>
      </c>
      <c r="I143" s="136">
        <v>1</v>
      </c>
      <c r="J143" s="136"/>
      <c r="K143" s="136" t="s">
        <v>143</v>
      </c>
      <c r="L143" s="137">
        <v>8</v>
      </c>
      <c r="M143" s="137"/>
      <c r="N143" s="137" t="s">
        <v>82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18.45" customHeight="1" x14ac:dyDescent="0.25">
      <c r="A144" s="130" t="s">
        <v>311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57" x14ac:dyDescent="0.25">
      <c r="A145" s="132">
        <v>63</v>
      </c>
      <c r="B145" s="133">
        <v>63</v>
      </c>
      <c r="C145" s="134" t="s">
        <v>75</v>
      </c>
      <c r="D145" s="135" t="s">
        <v>84</v>
      </c>
      <c r="E145" s="136">
        <v>508.07</v>
      </c>
      <c r="F145" s="137" t="s">
        <v>77</v>
      </c>
      <c r="G145" s="136">
        <v>1.03</v>
      </c>
      <c r="H145" s="136" t="s">
        <v>85</v>
      </c>
      <c r="I145" s="136" t="s">
        <v>86</v>
      </c>
      <c r="J145" s="136"/>
      <c r="K145" s="136" t="s">
        <v>87</v>
      </c>
      <c r="L145" s="137" t="s">
        <v>88</v>
      </c>
      <c r="M145" s="137"/>
      <c r="N145" s="137" t="s">
        <v>82</v>
      </c>
      <c r="O145" s="137"/>
      <c r="P145" s="137"/>
      <c r="Q145" s="137"/>
      <c r="R145" s="137"/>
      <c r="S145" s="137"/>
      <c r="T145" s="137"/>
      <c r="U145" s="137"/>
      <c r="V145" s="137">
        <v>1</v>
      </c>
    </row>
    <row r="146" spans="1:22" ht="18.45" customHeight="1" x14ac:dyDescent="0.25">
      <c r="A146" s="130" t="s">
        <v>312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68.400000000000006" x14ac:dyDescent="0.25">
      <c r="A147" s="132">
        <v>64</v>
      </c>
      <c r="B147" s="133">
        <v>64</v>
      </c>
      <c r="C147" s="134" t="s">
        <v>132</v>
      </c>
      <c r="D147" s="135" t="s">
        <v>313</v>
      </c>
      <c r="E147" s="136">
        <v>78.430000000000007</v>
      </c>
      <c r="F147" s="137">
        <v>69.02</v>
      </c>
      <c r="G147" s="136" t="s">
        <v>134</v>
      </c>
      <c r="H147" s="136" t="s">
        <v>314</v>
      </c>
      <c r="I147" s="136">
        <v>80</v>
      </c>
      <c r="J147" s="136" t="s">
        <v>315</v>
      </c>
      <c r="K147" s="136" t="s">
        <v>316</v>
      </c>
      <c r="L147" s="137">
        <v>877</v>
      </c>
      <c r="M147" s="137"/>
      <c r="N147" s="137" t="s">
        <v>82</v>
      </c>
      <c r="O147" s="137"/>
      <c r="P147" s="137"/>
      <c r="Q147" s="137"/>
      <c r="R147" s="137"/>
      <c r="S147" s="137"/>
      <c r="T147" s="137"/>
      <c r="U147" s="137"/>
      <c r="V147" s="137" t="s">
        <v>317</v>
      </c>
    </row>
    <row r="148" spans="1:22" ht="18.45" customHeight="1" x14ac:dyDescent="0.25">
      <c r="A148" s="130" t="s">
        <v>318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57" x14ac:dyDescent="0.25">
      <c r="A149" s="132">
        <v>65</v>
      </c>
      <c r="B149" s="133">
        <v>65</v>
      </c>
      <c r="C149" s="134" t="s">
        <v>75</v>
      </c>
      <c r="D149" s="135" t="s">
        <v>84</v>
      </c>
      <c r="E149" s="136">
        <v>508.07</v>
      </c>
      <c r="F149" s="137" t="s">
        <v>77</v>
      </c>
      <c r="G149" s="136">
        <v>1.03</v>
      </c>
      <c r="H149" s="136" t="s">
        <v>85</v>
      </c>
      <c r="I149" s="136" t="s">
        <v>86</v>
      </c>
      <c r="J149" s="136"/>
      <c r="K149" s="136" t="s">
        <v>87</v>
      </c>
      <c r="L149" s="137" t="s">
        <v>88</v>
      </c>
      <c r="M149" s="137"/>
      <c r="N149" s="137" t="s">
        <v>82</v>
      </c>
      <c r="O149" s="137"/>
      <c r="P149" s="137"/>
      <c r="Q149" s="137"/>
      <c r="R149" s="137"/>
      <c r="S149" s="137"/>
      <c r="T149" s="137"/>
      <c r="U149" s="137"/>
      <c r="V149" s="137">
        <v>1</v>
      </c>
    </row>
    <row r="150" spans="1:22" ht="18.45" customHeight="1" x14ac:dyDescent="0.25">
      <c r="A150" s="130" t="s">
        <v>319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1:22" ht="79.8" x14ac:dyDescent="0.25">
      <c r="A151" s="132">
        <v>66</v>
      </c>
      <c r="B151" s="133">
        <v>66</v>
      </c>
      <c r="C151" s="134" t="s">
        <v>320</v>
      </c>
      <c r="D151" s="135" t="s">
        <v>321</v>
      </c>
      <c r="E151" s="136">
        <v>1374.79</v>
      </c>
      <c r="F151" s="137" t="s">
        <v>322</v>
      </c>
      <c r="G151" s="136" t="s">
        <v>323</v>
      </c>
      <c r="H151" s="136" t="s">
        <v>324</v>
      </c>
      <c r="I151" s="136" t="s">
        <v>325</v>
      </c>
      <c r="J151" s="136">
        <v>3</v>
      </c>
      <c r="K151" s="136" t="s">
        <v>326</v>
      </c>
      <c r="L151" s="137" t="s">
        <v>327</v>
      </c>
      <c r="M151" s="137"/>
      <c r="N151" s="137" t="s">
        <v>82</v>
      </c>
      <c r="O151" s="137"/>
      <c r="P151" s="137"/>
      <c r="Q151" s="137"/>
      <c r="R151" s="137"/>
      <c r="S151" s="137"/>
      <c r="T151" s="137"/>
      <c r="U151" s="137"/>
      <c r="V151" s="137" t="s">
        <v>328</v>
      </c>
    </row>
    <row r="152" spans="1:22" ht="34.200000000000003" x14ac:dyDescent="0.25">
      <c r="A152" s="132">
        <v>67</v>
      </c>
      <c r="B152" s="133">
        <v>67</v>
      </c>
      <c r="C152" s="134" t="s">
        <v>248</v>
      </c>
      <c r="D152" s="135" t="s">
        <v>329</v>
      </c>
      <c r="E152" s="136">
        <v>16.920000000000002</v>
      </c>
      <c r="F152" s="137" t="s">
        <v>250</v>
      </c>
      <c r="G152" s="136"/>
      <c r="H152" s="136">
        <v>102</v>
      </c>
      <c r="I152" s="136" t="s">
        <v>330</v>
      </c>
      <c r="J152" s="136"/>
      <c r="K152" s="136">
        <v>285</v>
      </c>
      <c r="L152" s="137" t="s">
        <v>331</v>
      </c>
      <c r="M152" s="137"/>
      <c r="N152" s="137" t="s">
        <v>121</v>
      </c>
      <c r="O152" s="137"/>
      <c r="P152" s="137"/>
      <c r="Q152" s="137"/>
      <c r="R152" s="137"/>
      <c r="S152" s="137"/>
      <c r="T152" s="137"/>
      <c r="U152" s="137"/>
      <c r="V152" s="137"/>
    </row>
    <row r="153" spans="1:22" ht="45.6" x14ac:dyDescent="0.25">
      <c r="A153" s="132">
        <v>68</v>
      </c>
      <c r="B153" s="133">
        <v>68</v>
      </c>
      <c r="C153" s="134" t="s">
        <v>332</v>
      </c>
      <c r="D153" s="135" t="s">
        <v>333</v>
      </c>
      <c r="E153" s="136">
        <v>1.56</v>
      </c>
      <c r="F153" s="137" t="s">
        <v>334</v>
      </c>
      <c r="G153" s="136"/>
      <c r="H153" s="136">
        <v>19</v>
      </c>
      <c r="I153" s="136" t="s">
        <v>335</v>
      </c>
      <c r="J153" s="136"/>
      <c r="K153" s="136">
        <v>44</v>
      </c>
      <c r="L153" s="137" t="s">
        <v>223</v>
      </c>
      <c r="M153" s="137"/>
      <c r="N153" s="137" t="s">
        <v>121</v>
      </c>
      <c r="O153" s="137"/>
      <c r="P153" s="137"/>
      <c r="Q153" s="137"/>
      <c r="R153" s="137"/>
      <c r="S153" s="137"/>
      <c r="T153" s="137"/>
      <c r="U153" s="137"/>
      <c r="V153" s="137"/>
    </row>
    <row r="154" spans="1:22" ht="45.6" x14ac:dyDescent="0.25">
      <c r="A154" s="132">
        <v>69</v>
      </c>
      <c r="B154" s="133">
        <v>69</v>
      </c>
      <c r="C154" s="134" t="s">
        <v>336</v>
      </c>
      <c r="D154" s="135" t="s">
        <v>118</v>
      </c>
      <c r="E154" s="136">
        <v>0.95</v>
      </c>
      <c r="F154" s="137" t="s">
        <v>337</v>
      </c>
      <c r="G154" s="136"/>
      <c r="H154" s="136">
        <v>1</v>
      </c>
      <c r="I154" s="136" t="s">
        <v>338</v>
      </c>
      <c r="J154" s="136"/>
      <c r="K154" s="136">
        <v>4</v>
      </c>
      <c r="L154" s="137" t="s">
        <v>339</v>
      </c>
      <c r="M154" s="137"/>
      <c r="N154" s="137" t="s">
        <v>121</v>
      </c>
      <c r="O154" s="137"/>
      <c r="P154" s="137"/>
      <c r="Q154" s="137"/>
      <c r="R154" s="137"/>
      <c r="S154" s="137"/>
      <c r="T154" s="137"/>
      <c r="U154" s="137"/>
      <c r="V154" s="137"/>
    </row>
    <row r="155" spans="1:22" ht="18.45" customHeight="1" x14ac:dyDescent="0.25">
      <c r="A155" s="130" t="s">
        <v>340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</row>
    <row r="156" spans="1:22" ht="57" x14ac:dyDescent="0.25">
      <c r="A156" s="138">
        <v>70</v>
      </c>
      <c r="B156" s="139">
        <v>70</v>
      </c>
      <c r="C156" s="140" t="s">
        <v>75</v>
      </c>
      <c r="D156" s="141" t="s">
        <v>227</v>
      </c>
      <c r="E156" s="142">
        <v>508.07</v>
      </c>
      <c r="F156" s="143" t="s">
        <v>77</v>
      </c>
      <c r="G156" s="142">
        <v>1.03</v>
      </c>
      <c r="H156" s="142" t="s">
        <v>228</v>
      </c>
      <c r="I156" s="142" t="s">
        <v>229</v>
      </c>
      <c r="J156" s="142"/>
      <c r="K156" s="142" t="s">
        <v>230</v>
      </c>
      <c r="L156" s="143" t="s">
        <v>231</v>
      </c>
      <c r="M156" s="143"/>
      <c r="N156" s="143" t="s">
        <v>82</v>
      </c>
      <c r="O156" s="143"/>
      <c r="P156" s="143"/>
      <c r="Q156" s="143"/>
      <c r="R156" s="143"/>
      <c r="S156" s="143"/>
      <c r="T156" s="143"/>
      <c r="U156" s="143"/>
      <c r="V156" s="143"/>
    </row>
    <row r="157" spans="1:22" ht="19.350000000000001" customHeight="1" x14ac:dyDescent="0.25">
      <c r="A157" s="128" t="s">
        <v>341</v>
      </c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</row>
    <row r="158" spans="1:22" ht="18.45" customHeight="1" x14ac:dyDescent="0.25">
      <c r="A158" s="130" t="s">
        <v>342</v>
      </c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</row>
    <row r="159" spans="1:22" ht="57" x14ac:dyDescent="0.25">
      <c r="A159" s="132">
        <v>71</v>
      </c>
      <c r="B159" s="133">
        <v>71</v>
      </c>
      <c r="C159" s="134" t="s">
        <v>75</v>
      </c>
      <c r="D159" s="135" t="s">
        <v>76</v>
      </c>
      <c r="E159" s="136">
        <v>508.07</v>
      </c>
      <c r="F159" s="137" t="s">
        <v>77</v>
      </c>
      <c r="G159" s="136">
        <v>1.03</v>
      </c>
      <c r="H159" s="136" t="s">
        <v>78</v>
      </c>
      <c r="I159" s="136" t="s">
        <v>79</v>
      </c>
      <c r="J159" s="136"/>
      <c r="K159" s="136" t="s">
        <v>80</v>
      </c>
      <c r="L159" s="137" t="s">
        <v>81</v>
      </c>
      <c r="M159" s="137"/>
      <c r="N159" s="137" t="s">
        <v>82</v>
      </c>
      <c r="O159" s="137"/>
      <c r="P159" s="137"/>
      <c r="Q159" s="137"/>
      <c r="R159" s="137"/>
      <c r="S159" s="137"/>
      <c r="T159" s="137"/>
      <c r="U159" s="137"/>
      <c r="V159" s="137"/>
    </row>
    <row r="160" spans="1:22" ht="18.45" customHeight="1" x14ac:dyDescent="0.25">
      <c r="A160" s="130" t="s">
        <v>343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1:22" ht="57" x14ac:dyDescent="0.25">
      <c r="A161" s="132">
        <v>72</v>
      </c>
      <c r="B161" s="133">
        <v>72</v>
      </c>
      <c r="C161" s="134" t="s">
        <v>75</v>
      </c>
      <c r="D161" s="135" t="s">
        <v>76</v>
      </c>
      <c r="E161" s="136">
        <v>508.07</v>
      </c>
      <c r="F161" s="137" t="s">
        <v>77</v>
      </c>
      <c r="G161" s="136">
        <v>1.03</v>
      </c>
      <c r="H161" s="136" t="s">
        <v>78</v>
      </c>
      <c r="I161" s="136" t="s">
        <v>79</v>
      </c>
      <c r="J161" s="136"/>
      <c r="K161" s="136" t="s">
        <v>80</v>
      </c>
      <c r="L161" s="137" t="s">
        <v>81</v>
      </c>
      <c r="M161" s="137"/>
      <c r="N161" s="137" t="s">
        <v>82</v>
      </c>
      <c r="O161" s="137"/>
      <c r="P161" s="137"/>
      <c r="Q161" s="137"/>
      <c r="R161" s="137"/>
      <c r="S161" s="137"/>
      <c r="T161" s="137"/>
      <c r="U161" s="137"/>
      <c r="V161" s="137"/>
    </row>
    <row r="162" spans="1:22" ht="18.45" customHeight="1" x14ac:dyDescent="0.25">
      <c r="A162" s="130" t="s">
        <v>344</v>
      </c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</row>
    <row r="163" spans="1:22" ht="57" x14ac:dyDescent="0.25">
      <c r="A163" s="132">
        <v>73</v>
      </c>
      <c r="B163" s="133">
        <v>73</v>
      </c>
      <c r="C163" s="134" t="s">
        <v>75</v>
      </c>
      <c r="D163" s="135" t="s">
        <v>227</v>
      </c>
      <c r="E163" s="136">
        <v>508.07</v>
      </c>
      <c r="F163" s="137" t="s">
        <v>77</v>
      </c>
      <c r="G163" s="136">
        <v>1.03</v>
      </c>
      <c r="H163" s="136" t="s">
        <v>228</v>
      </c>
      <c r="I163" s="136" t="s">
        <v>229</v>
      </c>
      <c r="J163" s="136"/>
      <c r="K163" s="136" t="s">
        <v>230</v>
      </c>
      <c r="L163" s="137" t="s">
        <v>231</v>
      </c>
      <c r="M163" s="137"/>
      <c r="N163" s="137" t="s">
        <v>82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18.45" customHeight="1" x14ac:dyDescent="0.25">
      <c r="A164" s="130" t="s">
        <v>345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57" x14ac:dyDescent="0.25">
      <c r="A165" s="132">
        <v>74</v>
      </c>
      <c r="B165" s="133">
        <v>74</v>
      </c>
      <c r="C165" s="134" t="s">
        <v>75</v>
      </c>
      <c r="D165" s="135" t="s">
        <v>227</v>
      </c>
      <c r="E165" s="136">
        <v>508.07</v>
      </c>
      <c r="F165" s="137" t="s">
        <v>77</v>
      </c>
      <c r="G165" s="136">
        <v>1.03</v>
      </c>
      <c r="H165" s="136" t="s">
        <v>228</v>
      </c>
      <c r="I165" s="136" t="s">
        <v>229</v>
      </c>
      <c r="J165" s="136"/>
      <c r="K165" s="136" t="s">
        <v>230</v>
      </c>
      <c r="L165" s="137" t="s">
        <v>231</v>
      </c>
      <c r="M165" s="137"/>
      <c r="N165" s="137" t="s">
        <v>82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18.45" customHeight="1" x14ac:dyDescent="0.25">
      <c r="A166" s="130" t="s">
        <v>346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</row>
    <row r="167" spans="1:22" ht="68.400000000000006" x14ac:dyDescent="0.25">
      <c r="A167" s="132">
        <v>75</v>
      </c>
      <c r="B167" s="133">
        <v>75</v>
      </c>
      <c r="C167" s="134" t="s">
        <v>215</v>
      </c>
      <c r="D167" s="135" t="s">
        <v>91</v>
      </c>
      <c r="E167" s="136">
        <v>1010.59</v>
      </c>
      <c r="F167" s="137" t="s">
        <v>216</v>
      </c>
      <c r="G167" s="136">
        <v>5.16</v>
      </c>
      <c r="H167" s="136" t="s">
        <v>347</v>
      </c>
      <c r="I167" s="136" t="s">
        <v>348</v>
      </c>
      <c r="J167" s="136"/>
      <c r="K167" s="136" t="s">
        <v>349</v>
      </c>
      <c r="L167" s="137" t="s">
        <v>350</v>
      </c>
      <c r="M167" s="137"/>
      <c r="N167" s="137" t="s">
        <v>82</v>
      </c>
      <c r="O167" s="137"/>
      <c r="P167" s="137"/>
      <c r="Q167" s="137"/>
      <c r="R167" s="137"/>
      <c r="S167" s="137"/>
      <c r="T167" s="137"/>
      <c r="U167" s="137"/>
      <c r="V167" s="137"/>
    </row>
    <row r="168" spans="1:22" ht="45.6" x14ac:dyDescent="0.25">
      <c r="A168" s="132">
        <v>76</v>
      </c>
      <c r="B168" s="133">
        <v>76</v>
      </c>
      <c r="C168" s="134" t="s">
        <v>351</v>
      </c>
      <c r="D168" s="135" t="s">
        <v>202</v>
      </c>
      <c r="E168" s="136">
        <v>21.1</v>
      </c>
      <c r="F168" s="137" t="s">
        <v>352</v>
      </c>
      <c r="G168" s="136"/>
      <c r="H168" s="136">
        <v>21</v>
      </c>
      <c r="I168" s="136" t="s">
        <v>353</v>
      </c>
      <c r="J168" s="136"/>
      <c r="K168" s="136">
        <v>130</v>
      </c>
      <c r="L168" s="137" t="s">
        <v>354</v>
      </c>
      <c r="M168" s="137"/>
      <c r="N168" s="137" t="s">
        <v>121</v>
      </c>
      <c r="O168" s="137"/>
      <c r="P168" s="137"/>
      <c r="Q168" s="137"/>
      <c r="R168" s="137"/>
      <c r="S168" s="137"/>
      <c r="T168" s="137"/>
      <c r="U168" s="137"/>
      <c r="V168" s="137"/>
    </row>
    <row r="169" spans="1:22" ht="18.45" customHeight="1" x14ac:dyDescent="0.25">
      <c r="A169" s="130" t="s">
        <v>355</v>
      </c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</row>
    <row r="170" spans="1:22" ht="57" x14ac:dyDescent="0.25">
      <c r="A170" s="138">
        <v>77</v>
      </c>
      <c r="B170" s="139">
        <v>77</v>
      </c>
      <c r="C170" s="140" t="s">
        <v>75</v>
      </c>
      <c r="D170" s="141" t="s">
        <v>76</v>
      </c>
      <c r="E170" s="142">
        <v>508.07</v>
      </c>
      <c r="F170" s="143" t="s">
        <v>77</v>
      </c>
      <c r="G170" s="142">
        <v>1.03</v>
      </c>
      <c r="H170" s="142" t="s">
        <v>78</v>
      </c>
      <c r="I170" s="142" t="s">
        <v>79</v>
      </c>
      <c r="J170" s="142"/>
      <c r="K170" s="142" t="s">
        <v>80</v>
      </c>
      <c r="L170" s="143" t="s">
        <v>81</v>
      </c>
      <c r="M170" s="143"/>
      <c r="N170" s="143" t="s">
        <v>82</v>
      </c>
      <c r="O170" s="143"/>
      <c r="P170" s="143"/>
      <c r="Q170" s="143"/>
      <c r="R170" s="143"/>
      <c r="S170" s="143"/>
      <c r="T170" s="143"/>
      <c r="U170" s="143"/>
      <c r="V170" s="143"/>
    </row>
    <row r="171" spans="1:22" ht="19.350000000000001" customHeight="1" x14ac:dyDescent="0.25">
      <c r="A171" s="128" t="s">
        <v>356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</row>
    <row r="172" spans="1:22" ht="18.45" customHeight="1" x14ac:dyDescent="0.25">
      <c r="A172" s="130" t="s">
        <v>357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</row>
    <row r="173" spans="1:22" ht="68.400000000000006" x14ac:dyDescent="0.25">
      <c r="A173" s="138">
        <v>78</v>
      </c>
      <c r="B173" s="139">
        <v>78</v>
      </c>
      <c r="C173" s="140" t="s">
        <v>99</v>
      </c>
      <c r="D173" s="141" t="s">
        <v>358</v>
      </c>
      <c r="E173" s="142">
        <v>13.69</v>
      </c>
      <c r="F173" s="143">
        <v>13.69</v>
      </c>
      <c r="G173" s="142"/>
      <c r="H173" s="142" t="s">
        <v>359</v>
      </c>
      <c r="I173" s="142">
        <v>10</v>
      </c>
      <c r="J173" s="142"/>
      <c r="K173" s="142" t="s">
        <v>360</v>
      </c>
      <c r="L173" s="143">
        <v>113</v>
      </c>
      <c r="M173" s="143"/>
      <c r="N173" s="143" t="s">
        <v>82</v>
      </c>
      <c r="O173" s="143"/>
      <c r="P173" s="143"/>
      <c r="Q173" s="143"/>
      <c r="R173" s="143"/>
      <c r="S173" s="143"/>
      <c r="T173" s="143"/>
      <c r="U173" s="143"/>
      <c r="V173" s="143"/>
    </row>
    <row r="174" spans="1:22" ht="19.350000000000001" customHeight="1" x14ac:dyDescent="0.25">
      <c r="A174" s="128" t="s">
        <v>361</v>
      </c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</row>
    <row r="175" spans="1:22" ht="57" x14ac:dyDescent="0.25">
      <c r="A175" s="132">
        <v>79</v>
      </c>
      <c r="B175" s="133">
        <v>79</v>
      </c>
      <c r="C175" s="134" t="s">
        <v>75</v>
      </c>
      <c r="D175" s="135" t="s">
        <v>76</v>
      </c>
      <c r="E175" s="136">
        <v>508.07</v>
      </c>
      <c r="F175" s="137" t="s">
        <v>77</v>
      </c>
      <c r="G175" s="136">
        <v>1.03</v>
      </c>
      <c r="H175" s="136" t="s">
        <v>78</v>
      </c>
      <c r="I175" s="136" t="s">
        <v>79</v>
      </c>
      <c r="J175" s="136"/>
      <c r="K175" s="136" t="s">
        <v>80</v>
      </c>
      <c r="L175" s="137" t="s">
        <v>81</v>
      </c>
      <c r="M175" s="137"/>
      <c r="N175" s="137" t="s">
        <v>82</v>
      </c>
      <c r="O175" s="137"/>
      <c r="P175" s="137"/>
      <c r="Q175" s="137"/>
      <c r="R175" s="137"/>
      <c r="S175" s="137"/>
      <c r="T175" s="137"/>
      <c r="U175" s="137"/>
      <c r="V175" s="137"/>
    </row>
    <row r="176" spans="1:22" ht="18.45" customHeight="1" x14ac:dyDescent="0.25">
      <c r="A176" s="130" t="s">
        <v>362</v>
      </c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</row>
    <row r="177" spans="1:22" ht="57" x14ac:dyDescent="0.25">
      <c r="A177" s="138">
        <v>80</v>
      </c>
      <c r="B177" s="139">
        <v>80</v>
      </c>
      <c r="C177" s="140" t="s">
        <v>75</v>
      </c>
      <c r="D177" s="141" t="s">
        <v>147</v>
      </c>
      <c r="E177" s="142">
        <v>508.07</v>
      </c>
      <c r="F177" s="143" t="s">
        <v>77</v>
      </c>
      <c r="G177" s="142">
        <v>1.03</v>
      </c>
      <c r="H177" s="142" t="s">
        <v>148</v>
      </c>
      <c r="I177" s="142" t="s">
        <v>149</v>
      </c>
      <c r="J177" s="142"/>
      <c r="K177" s="142" t="s">
        <v>150</v>
      </c>
      <c r="L177" s="143" t="s">
        <v>151</v>
      </c>
      <c r="M177" s="143"/>
      <c r="N177" s="143" t="s">
        <v>82</v>
      </c>
      <c r="O177" s="143"/>
      <c r="P177" s="143"/>
      <c r="Q177" s="143"/>
      <c r="R177" s="143"/>
      <c r="S177" s="143"/>
      <c r="T177" s="143"/>
      <c r="U177" s="143"/>
      <c r="V177" s="143"/>
    </row>
    <row r="178" spans="1:22" ht="19.350000000000001" customHeight="1" x14ac:dyDescent="0.25">
      <c r="A178" s="128" t="s">
        <v>363</v>
      </c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</row>
    <row r="179" spans="1:22" ht="18.45" customHeight="1" x14ac:dyDescent="0.25">
      <c r="A179" s="130" t="s">
        <v>364</v>
      </c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</row>
    <row r="180" spans="1:22" ht="57" x14ac:dyDescent="0.25">
      <c r="A180" s="132">
        <v>81</v>
      </c>
      <c r="B180" s="133">
        <v>81</v>
      </c>
      <c r="C180" s="134" t="s">
        <v>365</v>
      </c>
      <c r="D180" s="135" t="s">
        <v>366</v>
      </c>
      <c r="E180" s="136">
        <v>511.67</v>
      </c>
      <c r="F180" s="137" t="s">
        <v>367</v>
      </c>
      <c r="G180" s="136">
        <v>1.03</v>
      </c>
      <c r="H180" s="136" t="s">
        <v>368</v>
      </c>
      <c r="I180" s="136" t="s">
        <v>369</v>
      </c>
      <c r="J180" s="136"/>
      <c r="K180" s="136" t="s">
        <v>370</v>
      </c>
      <c r="L180" s="137" t="s">
        <v>371</v>
      </c>
      <c r="M180" s="137"/>
      <c r="N180" s="137" t="s">
        <v>82</v>
      </c>
      <c r="O180" s="137"/>
      <c r="P180" s="137"/>
      <c r="Q180" s="137"/>
      <c r="R180" s="137"/>
      <c r="S180" s="137"/>
      <c r="T180" s="137"/>
      <c r="U180" s="137"/>
      <c r="V180" s="137">
        <v>1</v>
      </c>
    </row>
    <row r="181" spans="1:22" ht="18.45" customHeight="1" x14ac:dyDescent="0.25">
      <c r="A181" s="130" t="s">
        <v>372</v>
      </c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</row>
    <row r="182" spans="1:22" ht="68.400000000000006" x14ac:dyDescent="0.25">
      <c r="A182" s="132">
        <v>82</v>
      </c>
      <c r="B182" s="133">
        <v>82</v>
      </c>
      <c r="C182" s="134" t="s">
        <v>99</v>
      </c>
      <c r="D182" s="135" t="s">
        <v>373</v>
      </c>
      <c r="E182" s="136">
        <v>13.69</v>
      </c>
      <c r="F182" s="137">
        <v>13.69</v>
      </c>
      <c r="G182" s="136"/>
      <c r="H182" s="136" t="s">
        <v>374</v>
      </c>
      <c r="I182" s="136">
        <v>21</v>
      </c>
      <c r="J182" s="136"/>
      <c r="K182" s="136" t="s">
        <v>375</v>
      </c>
      <c r="L182" s="137">
        <v>226</v>
      </c>
      <c r="M182" s="137"/>
      <c r="N182" s="137" t="s">
        <v>82</v>
      </c>
      <c r="O182" s="137"/>
      <c r="P182" s="137"/>
      <c r="Q182" s="137"/>
      <c r="R182" s="137"/>
      <c r="S182" s="137"/>
      <c r="T182" s="137"/>
      <c r="U182" s="137"/>
      <c r="V182" s="137"/>
    </row>
    <row r="183" spans="1:22" ht="18.45" customHeight="1" x14ac:dyDescent="0.25">
      <c r="A183" s="130" t="s">
        <v>376</v>
      </c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</row>
    <row r="184" spans="1:22" ht="57" x14ac:dyDescent="0.25">
      <c r="A184" s="132">
        <v>83</v>
      </c>
      <c r="B184" s="133">
        <v>83</v>
      </c>
      <c r="C184" s="134" t="s">
        <v>75</v>
      </c>
      <c r="D184" s="135" t="s">
        <v>227</v>
      </c>
      <c r="E184" s="136">
        <v>508.07</v>
      </c>
      <c r="F184" s="137" t="s">
        <v>77</v>
      </c>
      <c r="G184" s="136">
        <v>1.03</v>
      </c>
      <c r="H184" s="136" t="s">
        <v>228</v>
      </c>
      <c r="I184" s="136" t="s">
        <v>229</v>
      </c>
      <c r="J184" s="136"/>
      <c r="K184" s="136" t="s">
        <v>230</v>
      </c>
      <c r="L184" s="137" t="s">
        <v>231</v>
      </c>
      <c r="M184" s="137"/>
      <c r="N184" s="137" t="s">
        <v>82</v>
      </c>
      <c r="O184" s="137"/>
      <c r="P184" s="137"/>
      <c r="Q184" s="137"/>
      <c r="R184" s="137"/>
      <c r="S184" s="137"/>
      <c r="T184" s="137"/>
      <c r="U184" s="137"/>
      <c r="V184" s="137"/>
    </row>
    <row r="185" spans="1:22" ht="57" x14ac:dyDescent="0.25">
      <c r="A185" s="132">
        <v>84</v>
      </c>
      <c r="B185" s="133">
        <v>84</v>
      </c>
      <c r="C185" s="134" t="s">
        <v>75</v>
      </c>
      <c r="D185" s="135" t="s">
        <v>147</v>
      </c>
      <c r="E185" s="136">
        <v>508.07</v>
      </c>
      <c r="F185" s="137" t="s">
        <v>77</v>
      </c>
      <c r="G185" s="136">
        <v>1.03</v>
      </c>
      <c r="H185" s="136" t="s">
        <v>148</v>
      </c>
      <c r="I185" s="136" t="s">
        <v>149</v>
      </c>
      <c r="J185" s="136"/>
      <c r="K185" s="136" t="s">
        <v>150</v>
      </c>
      <c r="L185" s="137" t="s">
        <v>151</v>
      </c>
      <c r="M185" s="137"/>
      <c r="N185" s="137" t="s">
        <v>82</v>
      </c>
      <c r="O185" s="137"/>
      <c r="P185" s="137"/>
      <c r="Q185" s="137"/>
      <c r="R185" s="137"/>
      <c r="S185" s="137"/>
      <c r="T185" s="137"/>
      <c r="U185" s="137"/>
      <c r="V185" s="137"/>
    </row>
    <row r="186" spans="1:22" ht="18.45" customHeight="1" x14ac:dyDescent="0.25">
      <c r="A186" s="130" t="s">
        <v>377</v>
      </c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1:22" ht="79.8" x14ac:dyDescent="0.25">
      <c r="A187" s="132">
        <v>85</v>
      </c>
      <c r="B187" s="133">
        <v>85</v>
      </c>
      <c r="C187" s="134" t="s">
        <v>378</v>
      </c>
      <c r="D187" s="135" t="s">
        <v>155</v>
      </c>
      <c r="E187" s="136">
        <v>2435.67</v>
      </c>
      <c r="F187" s="137" t="s">
        <v>379</v>
      </c>
      <c r="G187" s="136" t="s">
        <v>380</v>
      </c>
      <c r="H187" s="136" t="s">
        <v>381</v>
      </c>
      <c r="I187" s="136" t="s">
        <v>382</v>
      </c>
      <c r="J187" s="136">
        <v>1</v>
      </c>
      <c r="K187" s="136" t="s">
        <v>383</v>
      </c>
      <c r="L187" s="137" t="s">
        <v>384</v>
      </c>
      <c r="M187" s="137"/>
      <c r="N187" s="137" t="s">
        <v>82</v>
      </c>
      <c r="O187" s="137"/>
      <c r="P187" s="137"/>
      <c r="Q187" s="137"/>
      <c r="R187" s="137"/>
      <c r="S187" s="137"/>
      <c r="T187" s="137"/>
      <c r="U187" s="137"/>
      <c r="V187" s="137">
        <v>6</v>
      </c>
    </row>
    <row r="188" spans="1:22" ht="91.2" x14ac:dyDescent="0.25">
      <c r="A188" s="132">
        <v>86</v>
      </c>
      <c r="B188" s="133">
        <v>86</v>
      </c>
      <c r="C188" s="134" t="s">
        <v>385</v>
      </c>
      <c r="D188" s="135" t="s">
        <v>155</v>
      </c>
      <c r="E188" s="136">
        <v>2129.65</v>
      </c>
      <c r="F188" s="137" t="s">
        <v>386</v>
      </c>
      <c r="G188" s="136" t="s">
        <v>380</v>
      </c>
      <c r="H188" s="136" t="s">
        <v>387</v>
      </c>
      <c r="I188" s="136" t="s">
        <v>388</v>
      </c>
      <c r="J188" s="136">
        <v>1</v>
      </c>
      <c r="K188" s="136" t="s">
        <v>389</v>
      </c>
      <c r="L188" s="137" t="s">
        <v>390</v>
      </c>
      <c r="M188" s="137"/>
      <c r="N188" s="137" t="s">
        <v>82</v>
      </c>
      <c r="O188" s="137"/>
      <c r="P188" s="137"/>
      <c r="Q188" s="137"/>
      <c r="R188" s="137"/>
      <c r="S188" s="137"/>
      <c r="T188" s="137"/>
      <c r="U188" s="137"/>
      <c r="V188" s="137">
        <v>6</v>
      </c>
    </row>
    <row r="189" spans="1:22" ht="68.400000000000006" x14ac:dyDescent="0.25">
      <c r="A189" s="132">
        <v>87</v>
      </c>
      <c r="B189" s="133">
        <v>87</v>
      </c>
      <c r="C189" s="134" t="s">
        <v>154</v>
      </c>
      <c r="D189" s="135" t="s">
        <v>91</v>
      </c>
      <c r="E189" s="136">
        <v>2250.2399999999998</v>
      </c>
      <c r="F189" s="137" t="s">
        <v>92</v>
      </c>
      <c r="G189" s="136" t="s">
        <v>93</v>
      </c>
      <c r="H189" s="136" t="s">
        <v>94</v>
      </c>
      <c r="I189" s="136" t="s">
        <v>95</v>
      </c>
      <c r="J189" s="136"/>
      <c r="K189" s="136" t="s">
        <v>96</v>
      </c>
      <c r="L189" s="137" t="s">
        <v>97</v>
      </c>
      <c r="M189" s="137"/>
      <c r="N189" s="137" t="s">
        <v>82</v>
      </c>
      <c r="O189" s="137"/>
      <c r="P189" s="137"/>
      <c r="Q189" s="137"/>
      <c r="R189" s="137"/>
      <c r="S189" s="137"/>
      <c r="T189" s="137"/>
      <c r="U189" s="137"/>
      <c r="V189" s="137"/>
    </row>
    <row r="190" spans="1:22" ht="68.400000000000006" x14ac:dyDescent="0.25">
      <c r="A190" s="132">
        <v>88</v>
      </c>
      <c r="B190" s="133">
        <v>88</v>
      </c>
      <c r="C190" s="134" t="s">
        <v>215</v>
      </c>
      <c r="D190" s="135" t="s">
        <v>91</v>
      </c>
      <c r="E190" s="136">
        <v>1010.59</v>
      </c>
      <c r="F190" s="137" t="s">
        <v>216</v>
      </c>
      <c r="G190" s="136">
        <v>5.16</v>
      </c>
      <c r="H190" s="136" t="s">
        <v>347</v>
      </c>
      <c r="I190" s="136" t="s">
        <v>348</v>
      </c>
      <c r="J190" s="136"/>
      <c r="K190" s="136" t="s">
        <v>349</v>
      </c>
      <c r="L190" s="137" t="s">
        <v>350</v>
      </c>
      <c r="M190" s="137"/>
      <c r="N190" s="137" t="s">
        <v>82</v>
      </c>
      <c r="O190" s="137"/>
      <c r="P190" s="137"/>
      <c r="Q190" s="137"/>
      <c r="R190" s="137"/>
      <c r="S190" s="137"/>
      <c r="T190" s="137"/>
      <c r="U190" s="137"/>
      <c r="V190" s="137"/>
    </row>
    <row r="191" spans="1:22" ht="57" x14ac:dyDescent="0.25">
      <c r="A191" s="132">
        <v>89</v>
      </c>
      <c r="B191" s="133">
        <v>89</v>
      </c>
      <c r="C191" s="134" t="s">
        <v>391</v>
      </c>
      <c r="D191" s="135" t="s">
        <v>202</v>
      </c>
      <c r="E191" s="136">
        <v>24.9</v>
      </c>
      <c r="F191" s="137" t="s">
        <v>392</v>
      </c>
      <c r="G191" s="136"/>
      <c r="H191" s="136">
        <v>25</v>
      </c>
      <c r="I191" s="136" t="s">
        <v>259</v>
      </c>
      <c r="J191" s="136"/>
      <c r="K191" s="136">
        <v>117</v>
      </c>
      <c r="L191" s="137" t="s">
        <v>393</v>
      </c>
      <c r="M191" s="137"/>
      <c r="N191" s="137" t="s">
        <v>121</v>
      </c>
      <c r="O191" s="137"/>
      <c r="P191" s="137"/>
      <c r="Q191" s="137"/>
      <c r="R191" s="137"/>
      <c r="S191" s="137"/>
      <c r="T191" s="137"/>
      <c r="U191" s="137"/>
      <c r="V191" s="137"/>
    </row>
    <row r="192" spans="1:22" ht="18.45" customHeight="1" x14ac:dyDescent="0.25">
      <c r="A192" s="130" t="s">
        <v>394</v>
      </c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</row>
    <row r="193" spans="1:22" ht="57" x14ac:dyDescent="0.25">
      <c r="A193" s="132">
        <v>90</v>
      </c>
      <c r="B193" s="133">
        <v>90</v>
      </c>
      <c r="C193" s="134" t="s">
        <v>75</v>
      </c>
      <c r="D193" s="135" t="s">
        <v>181</v>
      </c>
      <c r="E193" s="136">
        <v>508.07</v>
      </c>
      <c r="F193" s="137" t="s">
        <v>77</v>
      </c>
      <c r="G193" s="136">
        <v>1.03</v>
      </c>
      <c r="H193" s="136" t="s">
        <v>395</v>
      </c>
      <c r="I193" s="136" t="s">
        <v>396</v>
      </c>
      <c r="J193" s="136"/>
      <c r="K193" s="136" t="s">
        <v>397</v>
      </c>
      <c r="L193" s="137" t="s">
        <v>398</v>
      </c>
      <c r="M193" s="137"/>
      <c r="N193" s="137" t="s">
        <v>82</v>
      </c>
      <c r="O193" s="137"/>
      <c r="P193" s="137"/>
      <c r="Q193" s="137"/>
      <c r="R193" s="137"/>
      <c r="S193" s="137"/>
      <c r="T193" s="137"/>
      <c r="U193" s="137"/>
      <c r="V193" s="137"/>
    </row>
    <row r="194" spans="1:22" ht="18.45" customHeight="1" x14ac:dyDescent="0.25">
      <c r="A194" s="130" t="s">
        <v>399</v>
      </c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</row>
    <row r="195" spans="1:22" ht="68.400000000000006" x14ac:dyDescent="0.25">
      <c r="A195" s="138">
        <v>91</v>
      </c>
      <c r="B195" s="139">
        <v>91</v>
      </c>
      <c r="C195" s="140" t="s">
        <v>132</v>
      </c>
      <c r="D195" s="141" t="s">
        <v>133</v>
      </c>
      <c r="E195" s="142">
        <v>78.430000000000007</v>
      </c>
      <c r="F195" s="143">
        <v>69.02</v>
      </c>
      <c r="G195" s="142" t="s">
        <v>134</v>
      </c>
      <c r="H195" s="142" t="s">
        <v>135</v>
      </c>
      <c r="I195" s="142">
        <v>50</v>
      </c>
      <c r="J195" s="142" t="s">
        <v>136</v>
      </c>
      <c r="K195" s="142" t="s">
        <v>137</v>
      </c>
      <c r="L195" s="143">
        <v>548</v>
      </c>
      <c r="M195" s="143"/>
      <c r="N195" s="143" t="s">
        <v>82</v>
      </c>
      <c r="O195" s="143"/>
      <c r="P195" s="143"/>
      <c r="Q195" s="143"/>
      <c r="R195" s="143"/>
      <c r="S195" s="143"/>
      <c r="T195" s="143"/>
      <c r="U195" s="143"/>
      <c r="V195" s="143" t="s">
        <v>138</v>
      </c>
    </row>
    <row r="196" spans="1:22" ht="19.350000000000001" customHeight="1" x14ac:dyDescent="0.25">
      <c r="A196" s="128" t="s">
        <v>400</v>
      </c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</row>
    <row r="197" spans="1:22" ht="18.45" customHeight="1" x14ac:dyDescent="0.25">
      <c r="A197" s="130" t="s">
        <v>377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</row>
    <row r="198" spans="1:22" ht="57" x14ac:dyDescent="0.25">
      <c r="A198" s="132">
        <v>92</v>
      </c>
      <c r="B198" s="133">
        <v>92</v>
      </c>
      <c r="C198" s="134" t="s">
        <v>401</v>
      </c>
      <c r="D198" s="135" t="s">
        <v>402</v>
      </c>
      <c r="E198" s="136">
        <v>658.97</v>
      </c>
      <c r="F198" s="137" t="s">
        <v>403</v>
      </c>
      <c r="G198" s="136">
        <v>9.2899999999999991</v>
      </c>
      <c r="H198" s="136" t="s">
        <v>404</v>
      </c>
      <c r="I198" s="136" t="s">
        <v>405</v>
      </c>
      <c r="J198" s="136"/>
      <c r="K198" s="136" t="s">
        <v>406</v>
      </c>
      <c r="L198" s="137" t="s">
        <v>407</v>
      </c>
      <c r="M198" s="137"/>
      <c r="N198" s="137" t="s">
        <v>82</v>
      </c>
      <c r="O198" s="137"/>
      <c r="P198" s="137"/>
      <c r="Q198" s="137"/>
      <c r="R198" s="137"/>
      <c r="S198" s="137"/>
      <c r="T198" s="137"/>
      <c r="U198" s="137"/>
      <c r="V198" s="137">
        <v>1</v>
      </c>
    </row>
    <row r="199" spans="1:22" ht="68.400000000000006" x14ac:dyDescent="0.25">
      <c r="A199" s="132">
        <v>93</v>
      </c>
      <c r="B199" s="133">
        <v>93</v>
      </c>
      <c r="C199" s="134" t="s">
        <v>132</v>
      </c>
      <c r="D199" s="135" t="s">
        <v>408</v>
      </c>
      <c r="E199" s="136">
        <v>78.430000000000007</v>
      </c>
      <c r="F199" s="137">
        <v>69.02</v>
      </c>
      <c r="G199" s="136" t="s">
        <v>134</v>
      </c>
      <c r="H199" s="136" t="s">
        <v>409</v>
      </c>
      <c r="I199" s="136">
        <v>40</v>
      </c>
      <c r="J199" s="136" t="s">
        <v>410</v>
      </c>
      <c r="K199" s="136" t="s">
        <v>411</v>
      </c>
      <c r="L199" s="137">
        <v>438</v>
      </c>
      <c r="M199" s="137"/>
      <c r="N199" s="137" t="s">
        <v>82</v>
      </c>
      <c r="O199" s="137"/>
      <c r="P199" s="137"/>
      <c r="Q199" s="137"/>
      <c r="R199" s="137"/>
      <c r="S199" s="137"/>
      <c r="T199" s="137"/>
      <c r="U199" s="137"/>
      <c r="V199" s="137" t="s">
        <v>412</v>
      </c>
    </row>
    <row r="200" spans="1:22" ht="18.45" customHeight="1" x14ac:dyDescent="0.25">
      <c r="A200" s="130" t="s">
        <v>413</v>
      </c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</row>
    <row r="201" spans="1:22" ht="68.400000000000006" x14ac:dyDescent="0.25">
      <c r="A201" s="132">
        <v>94</v>
      </c>
      <c r="B201" s="133">
        <v>94</v>
      </c>
      <c r="C201" s="134" t="s">
        <v>99</v>
      </c>
      <c r="D201" s="135" t="s">
        <v>128</v>
      </c>
      <c r="E201" s="136">
        <v>13.69</v>
      </c>
      <c r="F201" s="137">
        <v>13.69</v>
      </c>
      <c r="G201" s="136"/>
      <c r="H201" s="136" t="s">
        <v>107</v>
      </c>
      <c r="I201" s="136">
        <v>9</v>
      </c>
      <c r="J201" s="136"/>
      <c r="K201" s="136" t="s">
        <v>129</v>
      </c>
      <c r="L201" s="137">
        <v>94</v>
      </c>
      <c r="M201" s="137"/>
      <c r="N201" s="137" t="s">
        <v>82</v>
      </c>
      <c r="O201" s="137"/>
      <c r="P201" s="137"/>
      <c r="Q201" s="137"/>
      <c r="R201" s="137"/>
      <c r="S201" s="137"/>
      <c r="T201" s="137"/>
      <c r="U201" s="137"/>
      <c r="V201" s="137"/>
    </row>
    <row r="202" spans="1:22" ht="18.45" customHeight="1" x14ac:dyDescent="0.25">
      <c r="A202" s="130" t="s">
        <v>414</v>
      </c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</row>
    <row r="203" spans="1:22" ht="68.400000000000006" x14ac:dyDescent="0.25">
      <c r="A203" s="132">
        <v>95</v>
      </c>
      <c r="B203" s="133">
        <v>95</v>
      </c>
      <c r="C203" s="134" t="s">
        <v>99</v>
      </c>
      <c r="D203" s="135" t="s">
        <v>415</v>
      </c>
      <c r="E203" s="136">
        <v>13.69</v>
      </c>
      <c r="F203" s="137">
        <v>13.69</v>
      </c>
      <c r="G203" s="136"/>
      <c r="H203" s="136" t="s">
        <v>416</v>
      </c>
      <c r="I203" s="136">
        <v>26</v>
      </c>
      <c r="J203" s="136"/>
      <c r="K203" s="136" t="s">
        <v>417</v>
      </c>
      <c r="L203" s="137">
        <v>283</v>
      </c>
      <c r="M203" s="137"/>
      <c r="N203" s="137" t="s">
        <v>82</v>
      </c>
      <c r="O203" s="137"/>
      <c r="P203" s="137"/>
      <c r="Q203" s="137"/>
      <c r="R203" s="137"/>
      <c r="S203" s="137"/>
      <c r="T203" s="137"/>
      <c r="U203" s="137"/>
      <c r="V203" s="137"/>
    </row>
    <row r="204" spans="1:22" ht="68.400000000000006" x14ac:dyDescent="0.25">
      <c r="A204" s="132">
        <v>96</v>
      </c>
      <c r="B204" s="133">
        <v>96</v>
      </c>
      <c r="C204" s="134" t="s">
        <v>215</v>
      </c>
      <c r="D204" s="135" t="s">
        <v>91</v>
      </c>
      <c r="E204" s="136">
        <v>1010.59</v>
      </c>
      <c r="F204" s="137" t="s">
        <v>216</v>
      </c>
      <c r="G204" s="136">
        <v>5.16</v>
      </c>
      <c r="H204" s="136" t="s">
        <v>347</v>
      </c>
      <c r="I204" s="136" t="s">
        <v>348</v>
      </c>
      <c r="J204" s="136"/>
      <c r="K204" s="136" t="s">
        <v>349</v>
      </c>
      <c r="L204" s="137" t="s">
        <v>350</v>
      </c>
      <c r="M204" s="137"/>
      <c r="N204" s="137" t="s">
        <v>82</v>
      </c>
      <c r="O204" s="137"/>
      <c r="P204" s="137"/>
      <c r="Q204" s="137"/>
      <c r="R204" s="137"/>
      <c r="S204" s="137"/>
      <c r="T204" s="137"/>
      <c r="U204" s="137"/>
      <c r="V204" s="137"/>
    </row>
    <row r="205" spans="1:22" ht="45.6" x14ac:dyDescent="0.25">
      <c r="A205" s="138">
        <v>97</v>
      </c>
      <c r="B205" s="139">
        <v>97</v>
      </c>
      <c r="C205" s="140" t="s">
        <v>221</v>
      </c>
      <c r="D205" s="141" t="s">
        <v>202</v>
      </c>
      <c r="E205" s="142">
        <v>43.5</v>
      </c>
      <c r="F205" s="143" t="s">
        <v>222</v>
      </c>
      <c r="G205" s="142"/>
      <c r="H205" s="142">
        <v>44</v>
      </c>
      <c r="I205" s="142" t="s">
        <v>223</v>
      </c>
      <c r="J205" s="142"/>
      <c r="K205" s="142">
        <v>116</v>
      </c>
      <c r="L205" s="143" t="s">
        <v>224</v>
      </c>
      <c r="M205" s="143"/>
      <c r="N205" s="143" t="s">
        <v>121</v>
      </c>
      <c r="O205" s="143"/>
      <c r="P205" s="143"/>
      <c r="Q205" s="143"/>
      <c r="R205" s="143"/>
      <c r="S205" s="143"/>
      <c r="T205" s="143"/>
      <c r="U205" s="143"/>
      <c r="V205" s="143"/>
    </row>
    <row r="206" spans="1:22" ht="19.350000000000001" customHeight="1" x14ac:dyDescent="0.25">
      <c r="A206" s="128" t="s">
        <v>418</v>
      </c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</row>
    <row r="207" spans="1:22" ht="18.45" customHeight="1" x14ac:dyDescent="0.25">
      <c r="A207" s="130" t="s">
        <v>419</v>
      </c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</row>
    <row r="208" spans="1:22" ht="68.400000000000006" x14ac:dyDescent="0.25">
      <c r="A208" s="132">
        <v>98</v>
      </c>
      <c r="B208" s="133">
        <v>98</v>
      </c>
      <c r="C208" s="134" t="s">
        <v>420</v>
      </c>
      <c r="D208" s="135" t="s">
        <v>91</v>
      </c>
      <c r="E208" s="136">
        <v>1010.59</v>
      </c>
      <c r="F208" s="137" t="s">
        <v>216</v>
      </c>
      <c r="G208" s="136">
        <v>5.16</v>
      </c>
      <c r="H208" s="136" t="s">
        <v>347</v>
      </c>
      <c r="I208" s="136" t="s">
        <v>348</v>
      </c>
      <c r="J208" s="136"/>
      <c r="K208" s="136" t="s">
        <v>349</v>
      </c>
      <c r="L208" s="137" t="s">
        <v>350</v>
      </c>
      <c r="M208" s="137"/>
      <c r="N208" s="137" t="s">
        <v>82</v>
      </c>
      <c r="O208" s="137"/>
      <c r="P208" s="137"/>
      <c r="Q208" s="137"/>
      <c r="R208" s="137"/>
      <c r="S208" s="137"/>
      <c r="T208" s="137"/>
      <c r="U208" s="137"/>
      <c r="V208" s="137"/>
    </row>
    <row r="209" spans="1:22" ht="68.400000000000006" x14ac:dyDescent="0.25">
      <c r="A209" s="132">
        <v>99</v>
      </c>
      <c r="B209" s="133">
        <v>99</v>
      </c>
      <c r="C209" s="134" t="s">
        <v>421</v>
      </c>
      <c r="D209" s="135" t="s">
        <v>202</v>
      </c>
      <c r="E209" s="136">
        <v>21.75</v>
      </c>
      <c r="F209" s="137" t="s">
        <v>422</v>
      </c>
      <c r="G209" s="136"/>
      <c r="H209" s="136">
        <v>22</v>
      </c>
      <c r="I209" s="136" t="s">
        <v>211</v>
      </c>
      <c r="J209" s="136"/>
      <c r="K209" s="136">
        <v>58</v>
      </c>
      <c r="L209" s="137" t="s">
        <v>260</v>
      </c>
      <c r="M209" s="137"/>
      <c r="N209" s="137" t="s">
        <v>121</v>
      </c>
      <c r="O209" s="137"/>
      <c r="P209" s="137"/>
      <c r="Q209" s="137"/>
      <c r="R209" s="137"/>
      <c r="S209" s="137"/>
      <c r="T209" s="137"/>
      <c r="U209" s="137"/>
      <c r="V209" s="137"/>
    </row>
    <row r="210" spans="1:22" ht="18.45" customHeight="1" x14ac:dyDescent="0.25">
      <c r="A210" s="130" t="s">
        <v>394</v>
      </c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</row>
    <row r="211" spans="1:22" ht="79.8" x14ac:dyDescent="0.25">
      <c r="A211" s="132">
        <v>100</v>
      </c>
      <c r="B211" s="133">
        <v>100</v>
      </c>
      <c r="C211" s="134" t="s">
        <v>423</v>
      </c>
      <c r="D211" s="135" t="s">
        <v>424</v>
      </c>
      <c r="E211" s="136">
        <v>1078.74</v>
      </c>
      <c r="F211" s="137" t="s">
        <v>425</v>
      </c>
      <c r="G211" s="136">
        <v>195.41</v>
      </c>
      <c r="H211" s="136" t="s">
        <v>142</v>
      </c>
      <c r="I211" s="136">
        <v>1</v>
      </c>
      <c r="J211" s="136"/>
      <c r="K211" s="136" t="s">
        <v>426</v>
      </c>
      <c r="L211" s="137">
        <v>5</v>
      </c>
      <c r="M211" s="137"/>
      <c r="N211" s="137" t="s">
        <v>82</v>
      </c>
      <c r="O211" s="137"/>
      <c r="P211" s="137"/>
      <c r="Q211" s="137"/>
      <c r="R211" s="137"/>
      <c r="S211" s="137"/>
      <c r="T211" s="137"/>
      <c r="U211" s="137"/>
      <c r="V211" s="137">
        <v>1</v>
      </c>
    </row>
    <row r="212" spans="1:22" ht="34.200000000000003" x14ac:dyDescent="0.25">
      <c r="A212" s="132">
        <v>101</v>
      </c>
      <c r="B212" s="133">
        <v>101</v>
      </c>
      <c r="C212" s="134" t="s">
        <v>427</v>
      </c>
      <c r="D212" s="135" t="s">
        <v>428</v>
      </c>
      <c r="E212" s="136">
        <v>26.3</v>
      </c>
      <c r="F212" s="137" t="s">
        <v>429</v>
      </c>
      <c r="G212" s="136"/>
      <c r="H212" s="136">
        <v>14</v>
      </c>
      <c r="I212" s="136" t="s">
        <v>282</v>
      </c>
      <c r="J212" s="136"/>
      <c r="K212" s="136">
        <v>63</v>
      </c>
      <c r="L212" s="137" t="s">
        <v>430</v>
      </c>
      <c r="M212" s="137"/>
      <c r="N212" s="137" t="s">
        <v>121</v>
      </c>
      <c r="O212" s="137"/>
      <c r="P212" s="137"/>
      <c r="Q212" s="137"/>
      <c r="R212" s="137"/>
      <c r="S212" s="137"/>
      <c r="T212" s="137"/>
      <c r="U212" s="137"/>
      <c r="V212" s="137"/>
    </row>
    <row r="213" spans="1:22" ht="34.200000000000003" x14ac:dyDescent="0.25">
      <c r="A213" s="132">
        <v>102</v>
      </c>
      <c r="B213" s="133">
        <v>102</v>
      </c>
      <c r="C213" s="134" t="s">
        <v>431</v>
      </c>
      <c r="D213" s="135" t="s">
        <v>432</v>
      </c>
      <c r="E213" s="136">
        <v>12.12</v>
      </c>
      <c r="F213" s="137" t="s">
        <v>433</v>
      </c>
      <c r="G213" s="136"/>
      <c r="H213" s="136">
        <v>5</v>
      </c>
      <c r="I213" s="136" t="s">
        <v>434</v>
      </c>
      <c r="J213" s="136"/>
      <c r="K213" s="136">
        <v>17</v>
      </c>
      <c r="L213" s="137" t="s">
        <v>435</v>
      </c>
      <c r="M213" s="137"/>
      <c r="N213" s="137" t="s">
        <v>121</v>
      </c>
      <c r="O213" s="137"/>
      <c r="P213" s="137"/>
      <c r="Q213" s="137"/>
      <c r="R213" s="137"/>
      <c r="S213" s="137"/>
      <c r="T213" s="137"/>
      <c r="U213" s="137"/>
      <c r="V213" s="137"/>
    </row>
    <row r="214" spans="1:22" ht="18.45" customHeight="1" x14ac:dyDescent="0.25">
      <c r="A214" s="130" t="s">
        <v>436</v>
      </c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</row>
    <row r="215" spans="1:22" ht="68.400000000000006" x14ac:dyDescent="0.25">
      <c r="A215" s="132">
        <v>103</v>
      </c>
      <c r="B215" s="133">
        <v>103</v>
      </c>
      <c r="C215" s="134" t="s">
        <v>99</v>
      </c>
      <c r="D215" s="135" t="s">
        <v>128</v>
      </c>
      <c r="E215" s="136">
        <v>13.69</v>
      </c>
      <c r="F215" s="137">
        <v>13.69</v>
      </c>
      <c r="G215" s="136"/>
      <c r="H215" s="136" t="s">
        <v>107</v>
      </c>
      <c r="I215" s="136">
        <v>9</v>
      </c>
      <c r="J215" s="136"/>
      <c r="K215" s="136" t="s">
        <v>129</v>
      </c>
      <c r="L215" s="137">
        <v>94</v>
      </c>
      <c r="M215" s="137"/>
      <c r="N215" s="137" t="s">
        <v>82</v>
      </c>
      <c r="O215" s="137"/>
      <c r="P215" s="137"/>
      <c r="Q215" s="137"/>
      <c r="R215" s="137"/>
      <c r="S215" s="137"/>
      <c r="T215" s="137"/>
      <c r="U215" s="137"/>
      <c r="V215" s="137"/>
    </row>
    <row r="216" spans="1:22" ht="18.45" customHeight="1" x14ac:dyDescent="0.25">
      <c r="A216" s="130" t="s">
        <v>437</v>
      </c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</row>
    <row r="217" spans="1:22" ht="68.400000000000006" x14ac:dyDescent="0.25">
      <c r="A217" s="132">
        <v>104</v>
      </c>
      <c r="B217" s="133">
        <v>104</v>
      </c>
      <c r="C217" s="134" t="s">
        <v>140</v>
      </c>
      <c r="D217" s="135" t="s">
        <v>438</v>
      </c>
      <c r="E217" s="136">
        <v>3.95</v>
      </c>
      <c r="F217" s="137">
        <v>3.95</v>
      </c>
      <c r="G217" s="136"/>
      <c r="H217" s="136"/>
      <c r="I217" s="136"/>
      <c r="J217" s="136"/>
      <c r="K217" s="136" t="s">
        <v>439</v>
      </c>
      <c r="L217" s="137">
        <v>5</v>
      </c>
      <c r="M217" s="137"/>
      <c r="N217" s="137" t="s">
        <v>82</v>
      </c>
      <c r="O217" s="137"/>
      <c r="P217" s="137"/>
      <c r="Q217" s="137"/>
      <c r="R217" s="137"/>
      <c r="S217" s="137"/>
      <c r="T217" s="137"/>
      <c r="U217" s="137"/>
      <c r="V217" s="137"/>
    </row>
    <row r="218" spans="1:22" ht="18.45" customHeight="1" x14ac:dyDescent="0.25">
      <c r="A218" s="130" t="s">
        <v>440</v>
      </c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</row>
    <row r="219" spans="1:22" ht="79.8" x14ac:dyDescent="0.25">
      <c r="A219" s="132">
        <v>105</v>
      </c>
      <c r="B219" s="133">
        <v>105</v>
      </c>
      <c r="C219" s="134" t="s">
        <v>423</v>
      </c>
      <c r="D219" s="135" t="s">
        <v>441</v>
      </c>
      <c r="E219" s="136">
        <v>1078.74</v>
      </c>
      <c r="F219" s="137" t="s">
        <v>425</v>
      </c>
      <c r="G219" s="136">
        <v>195.41</v>
      </c>
      <c r="H219" s="136" t="s">
        <v>142</v>
      </c>
      <c r="I219" s="136">
        <v>1</v>
      </c>
      <c r="J219" s="136"/>
      <c r="K219" s="136" t="s">
        <v>442</v>
      </c>
      <c r="L219" s="137">
        <v>4</v>
      </c>
      <c r="M219" s="137"/>
      <c r="N219" s="137" t="s">
        <v>82</v>
      </c>
      <c r="O219" s="137"/>
      <c r="P219" s="137"/>
      <c r="Q219" s="137"/>
      <c r="R219" s="137"/>
      <c r="S219" s="137"/>
      <c r="T219" s="137"/>
      <c r="U219" s="137"/>
      <c r="V219" s="137">
        <v>1</v>
      </c>
    </row>
    <row r="220" spans="1:22" ht="34.200000000000003" x14ac:dyDescent="0.25">
      <c r="A220" s="132">
        <v>106</v>
      </c>
      <c r="B220" s="133">
        <v>106</v>
      </c>
      <c r="C220" s="134" t="s">
        <v>427</v>
      </c>
      <c r="D220" s="135" t="s">
        <v>443</v>
      </c>
      <c r="E220" s="136">
        <v>26.3</v>
      </c>
      <c r="F220" s="137" t="s">
        <v>429</v>
      </c>
      <c r="G220" s="136"/>
      <c r="H220" s="136">
        <v>13</v>
      </c>
      <c r="I220" s="136" t="s">
        <v>444</v>
      </c>
      <c r="J220" s="136"/>
      <c r="K220" s="136">
        <v>60</v>
      </c>
      <c r="L220" s="137" t="s">
        <v>445</v>
      </c>
      <c r="M220" s="137"/>
      <c r="N220" s="137" t="s">
        <v>121</v>
      </c>
      <c r="O220" s="137"/>
      <c r="P220" s="137"/>
      <c r="Q220" s="137"/>
      <c r="R220" s="137"/>
      <c r="S220" s="137"/>
      <c r="T220" s="137"/>
      <c r="U220" s="137"/>
      <c r="V220" s="137"/>
    </row>
    <row r="221" spans="1:22" ht="34.200000000000003" x14ac:dyDescent="0.25">
      <c r="A221" s="132">
        <v>107</v>
      </c>
      <c r="B221" s="133">
        <v>107</v>
      </c>
      <c r="C221" s="134" t="s">
        <v>431</v>
      </c>
      <c r="D221" s="135" t="s">
        <v>446</v>
      </c>
      <c r="E221" s="136">
        <v>12.12</v>
      </c>
      <c r="F221" s="137" t="s">
        <v>433</v>
      </c>
      <c r="G221" s="136"/>
      <c r="H221" s="136">
        <v>2</v>
      </c>
      <c r="I221" s="136" t="s">
        <v>255</v>
      </c>
      <c r="J221" s="136"/>
      <c r="K221" s="136">
        <v>9</v>
      </c>
      <c r="L221" s="137" t="s">
        <v>447</v>
      </c>
      <c r="M221" s="137"/>
      <c r="N221" s="137" t="s">
        <v>121</v>
      </c>
      <c r="O221" s="137"/>
      <c r="P221" s="137"/>
      <c r="Q221" s="137"/>
      <c r="R221" s="137"/>
      <c r="S221" s="137"/>
      <c r="T221" s="137"/>
      <c r="U221" s="137"/>
      <c r="V221" s="137"/>
    </row>
    <row r="222" spans="1:22" ht="18.45" customHeight="1" x14ac:dyDescent="0.25">
      <c r="A222" s="130" t="s">
        <v>448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</row>
    <row r="223" spans="1:22" ht="68.400000000000006" x14ac:dyDescent="0.25">
      <c r="A223" s="132">
        <v>108</v>
      </c>
      <c r="B223" s="133">
        <v>108</v>
      </c>
      <c r="C223" s="134" t="s">
        <v>140</v>
      </c>
      <c r="D223" s="135" t="s">
        <v>449</v>
      </c>
      <c r="E223" s="136">
        <v>3.95</v>
      </c>
      <c r="F223" s="137">
        <v>3.95</v>
      </c>
      <c r="G223" s="136"/>
      <c r="H223" s="136" t="s">
        <v>142</v>
      </c>
      <c r="I223" s="136">
        <v>1</v>
      </c>
      <c r="J223" s="136"/>
      <c r="K223" s="136" t="s">
        <v>450</v>
      </c>
      <c r="L223" s="137">
        <v>16</v>
      </c>
      <c r="M223" s="137"/>
      <c r="N223" s="137" t="s">
        <v>82</v>
      </c>
      <c r="O223" s="137"/>
      <c r="P223" s="137"/>
      <c r="Q223" s="137"/>
      <c r="R223" s="137"/>
      <c r="S223" s="137"/>
      <c r="T223" s="137"/>
      <c r="U223" s="137"/>
      <c r="V223" s="137"/>
    </row>
    <row r="224" spans="1:22" ht="18.45" customHeight="1" x14ac:dyDescent="0.25">
      <c r="A224" s="130" t="s">
        <v>437</v>
      </c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</row>
    <row r="225" spans="1:22" ht="68.400000000000006" x14ac:dyDescent="0.25">
      <c r="A225" s="132">
        <v>109</v>
      </c>
      <c r="B225" s="133">
        <v>109</v>
      </c>
      <c r="C225" s="134" t="s">
        <v>140</v>
      </c>
      <c r="D225" s="135" t="s">
        <v>128</v>
      </c>
      <c r="E225" s="136">
        <v>3.95</v>
      </c>
      <c r="F225" s="137">
        <v>3.95</v>
      </c>
      <c r="G225" s="136"/>
      <c r="H225" s="136" t="s">
        <v>451</v>
      </c>
      <c r="I225" s="136">
        <v>2</v>
      </c>
      <c r="J225" s="136"/>
      <c r="K225" s="136" t="s">
        <v>452</v>
      </c>
      <c r="L225" s="137">
        <v>27</v>
      </c>
      <c r="M225" s="137"/>
      <c r="N225" s="137" t="s">
        <v>82</v>
      </c>
      <c r="O225" s="137"/>
      <c r="P225" s="137"/>
      <c r="Q225" s="137"/>
      <c r="R225" s="137"/>
      <c r="S225" s="137"/>
      <c r="T225" s="137"/>
      <c r="U225" s="137"/>
      <c r="V225" s="137"/>
    </row>
    <row r="226" spans="1:22" ht="18.45" customHeight="1" x14ac:dyDescent="0.25">
      <c r="A226" s="130" t="s">
        <v>436</v>
      </c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</row>
    <row r="227" spans="1:22" ht="68.400000000000006" x14ac:dyDescent="0.25">
      <c r="A227" s="132">
        <v>110</v>
      </c>
      <c r="B227" s="133">
        <v>110</v>
      </c>
      <c r="C227" s="134" t="s">
        <v>140</v>
      </c>
      <c r="D227" s="135" t="s">
        <v>128</v>
      </c>
      <c r="E227" s="136">
        <v>3.95</v>
      </c>
      <c r="F227" s="137">
        <v>3.95</v>
      </c>
      <c r="G227" s="136"/>
      <c r="H227" s="136" t="s">
        <v>451</v>
      </c>
      <c r="I227" s="136">
        <v>2</v>
      </c>
      <c r="J227" s="136"/>
      <c r="K227" s="136" t="s">
        <v>452</v>
      </c>
      <c r="L227" s="137">
        <v>27</v>
      </c>
      <c r="M227" s="137"/>
      <c r="N227" s="137" t="s">
        <v>82</v>
      </c>
      <c r="O227" s="137"/>
      <c r="P227" s="137"/>
      <c r="Q227" s="137"/>
      <c r="R227" s="137"/>
      <c r="S227" s="137"/>
      <c r="T227" s="137"/>
      <c r="U227" s="137"/>
      <c r="V227" s="137"/>
    </row>
    <row r="228" spans="1:22" ht="18.45" customHeight="1" x14ac:dyDescent="0.25">
      <c r="A228" s="130" t="s">
        <v>453</v>
      </c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</row>
    <row r="229" spans="1:22" ht="68.400000000000006" x14ac:dyDescent="0.25">
      <c r="A229" s="138">
        <v>111</v>
      </c>
      <c r="B229" s="139">
        <v>111</v>
      </c>
      <c r="C229" s="140" t="s">
        <v>99</v>
      </c>
      <c r="D229" s="141" t="s">
        <v>454</v>
      </c>
      <c r="E229" s="142">
        <v>13.69</v>
      </c>
      <c r="F229" s="143">
        <v>13.69</v>
      </c>
      <c r="G229" s="142"/>
      <c r="H229" s="142" t="s">
        <v>455</v>
      </c>
      <c r="I229" s="142">
        <v>17</v>
      </c>
      <c r="J229" s="142"/>
      <c r="K229" s="142" t="s">
        <v>456</v>
      </c>
      <c r="L229" s="143">
        <v>189</v>
      </c>
      <c r="M229" s="143"/>
      <c r="N229" s="143" t="s">
        <v>82</v>
      </c>
      <c r="O229" s="143"/>
      <c r="P229" s="143"/>
      <c r="Q229" s="143"/>
      <c r="R229" s="143"/>
      <c r="S229" s="143"/>
      <c r="T229" s="143"/>
      <c r="U229" s="143"/>
      <c r="V229" s="143"/>
    </row>
    <row r="230" spans="1:22" ht="34.200000000000003" x14ac:dyDescent="0.25">
      <c r="A230" s="144" t="s">
        <v>457</v>
      </c>
      <c r="B230" s="145"/>
      <c r="C230" s="145"/>
      <c r="D230" s="145"/>
      <c r="E230" s="145"/>
      <c r="F230" s="145"/>
      <c r="G230" s="145"/>
      <c r="H230" s="146">
        <v>5437</v>
      </c>
      <c r="I230" s="146" t="s">
        <v>458</v>
      </c>
      <c r="J230" s="146" t="s">
        <v>459</v>
      </c>
      <c r="K230" s="146">
        <v>30372</v>
      </c>
      <c r="L230" s="146" t="s">
        <v>460</v>
      </c>
      <c r="M230" s="146"/>
      <c r="N230" s="146"/>
      <c r="O230" s="146"/>
      <c r="P230" s="146"/>
      <c r="Q230" s="146"/>
      <c r="R230" s="146"/>
      <c r="S230" s="146"/>
      <c r="T230" s="146"/>
      <c r="U230" s="146"/>
      <c r="V230" s="146" t="s">
        <v>461</v>
      </c>
    </row>
    <row r="231" spans="1:22" x14ac:dyDescent="0.25">
      <c r="A231" s="144" t="s">
        <v>462</v>
      </c>
      <c r="B231" s="145"/>
      <c r="C231" s="145"/>
      <c r="D231" s="145"/>
      <c r="E231" s="145"/>
      <c r="F231" s="145"/>
      <c r="G231" s="145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</row>
    <row r="232" spans="1:22" x14ac:dyDescent="0.25">
      <c r="A232" s="144" t="s">
        <v>463</v>
      </c>
      <c r="B232" s="145"/>
      <c r="C232" s="145"/>
      <c r="D232" s="145"/>
      <c r="E232" s="145"/>
      <c r="F232" s="145"/>
      <c r="G232" s="145"/>
      <c r="H232" s="146">
        <v>1828</v>
      </c>
      <c r="I232" s="146"/>
      <c r="J232" s="146"/>
      <c r="K232" s="146">
        <v>20145</v>
      </c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</row>
    <row r="233" spans="1:22" x14ac:dyDescent="0.25">
      <c r="A233" s="144" t="s">
        <v>464</v>
      </c>
      <c r="B233" s="145"/>
      <c r="C233" s="145"/>
      <c r="D233" s="145"/>
      <c r="E233" s="145"/>
      <c r="F233" s="145"/>
      <c r="G233" s="145"/>
      <c r="H233" s="146">
        <v>3554</v>
      </c>
      <c r="I233" s="146"/>
      <c r="J233" s="146"/>
      <c r="K233" s="146">
        <v>9858</v>
      </c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</row>
    <row r="234" spans="1:22" x14ac:dyDescent="0.25">
      <c r="A234" s="144" t="s">
        <v>465</v>
      </c>
      <c r="B234" s="145"/>
      <c r="C234" s="145"/>
      <c r="D234" s="145"/>
      <c r="E234" s="145"/>
      <c r="F234" s="145"/>
      <c r="G234" s="145"/>
      <c r="H234" s="146">
        <v>76</v>
      </c>
      <c r="I234" s="146"/>
      <c r="J234" s="146"/>
      <c r="K234" s="146">
        <v>605</v>
      </c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</row>
    <row r="235" spans="1:22" x14ac:dyDescent="0.25">
      <c r="A235" s="147" t="s">
        <v>466</v>
      </c>
      <c r="B235" s="148"/>
      <c r="C235" s="148"/>
      <c r="D235" s="148"/>
      <c r="E235" s="148"/>
      <c r="F235" s="148"/>
      <c r="G235" s="148"/>
      <c r="H235" s="149">
        <v>1847</v>
      </c>
      <c r="I235" s="149"/>
      <c r="J235" s="149"/>
      <c r="K235" s="149">
        <v>17371</v>
      </c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</row>
    <row r="236" spans="1:22" x14ac:dyDescent="0.25">
      <c r="A236" s="147" t="s">
        <v>467</v>
      </c>
      <c r="B236" s="148"/>
      <c r="C236" s="148"/>
      <c r="D236" s="148"/>
      <c r="E236" s="148"/>
      <c r="F236" s="148"/>
      <c r="G236" s="148"/>
      <c r="H236" s="149">
        <v>1161</v>
      </c>
      <c r="I236" s="149"/>
      <c r="J236" s="149"/>
      <c r="K236" s="149">
        <v>10200</v>
      </c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</row>
    <row r="237" spans="1:22" x14ac:dyDescent="0.25">
      <c r="A237" s="147" t="s">
        <v>468</v>
      </c>
      <c r="B237" s="148"/>
      <c r="C237" s="148"/>
      <c r="D237" s="148"/>
      <c r="E237" s="148"/>
      <c r="F237" s="148"/>
      <c r="G237" s="148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</row>
    <row r="238" spans="1:22" ht="30" customHeight="1" x14ac:dyDescent="0.25">
      <c r="A238" s="144" t="s">
        <v>469</v>
      </c>
      <c r="B238" s="145"/>
      <c r="C238" s="145"/>
      <c r="D238" s="145"/>
      <c r="E238" s="145"/>
      <c r="F238" s="145"/>
      <c r="G238" s="145"/>
      <c r="H238" s="146">
        <v>5174</v>
      </c>
      <c r="I238" s="146"/>
      <c r="J238" s="146"/>
      <c r="K238" s="146">
        <v>35388</v>
      </c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</row>
    <row r="239" spans="1:22" ht="30" customHeight="1" x14ac:dyDescent="0.25">
      <c r="A239" s="144" t="s">
        <v>470</v>
      </c>
      <c r="B239" s="145"/>
      <c r="C239" s="145"/>
      <c r="D239" s="145"/>
      <c r="E239" s="145"/>
      <c r="F239" s="145"/>
      <c r="G239" s="145"/>
      <c r="H239" s="146">
        <v>460</v>
      </c>
      <c r="I239" s="146"/>
      <c r="J239" s="146"/>
      <c r="K239" s="146">
        <v>3620</v>
      </c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</row>
    <row r="240" spans="1:22" ht="30" customHeight="1" x14ac:dyDescent="0.25">
      <c r="A240" s="144" t="s">
        <v>471</v>
      </c>
      <c r="B240" s="145"/>
      <c r="C240" s="145"/>
      <c r="D240" s="145"/>
      <c r="E240" s="145"/>
      <c r="F240" s="145"/>
      <c r="G240" s="145"/>
      <c r="H240" s="146">
        <v>1906</v>
      </c>
      <c r="I240" s="146"/>
      <c r="J240" s="146"/>
      <c r="K240" s="146">
        <v>10671</v>
      </c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</row>
    <row r="241" spans="1:22" x14ac:dyDescent="0.25">
      <c r="A241" s="144" t="s">
        <v>472</v>
      </c>
      <c r="B241" s="145"/>
      <c r="C241" s="145"/>
      <c r="D241" s="145"/>
      <c r="E241" s="145"/>
      <c r="F241" s="145"/>
      <c r="G241" s="145"/>
      <c r="H241" s="146">
        <v>848</v>
      </c>
      <c r="I241" s="146"/>
      <c r="J241" s="146"/>
      <c r="K241" s="146">
        <v>7956</v>
      </c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</row>
    <row r="242" spans="1:22" x14ac:dyDescent="0.25">
      <c r="A242" s="144" t="s">
        <v>473</v>
      </c>
      <c r="B242" s="145"/>
      <c r="C242" s="145"/>
      <c r="D242" s="145"/>
      <c r="E242" s="145"/>
      <c r="F242" s="145"/>
      <c r="G242" s="145"/>
      <c r="H242" s="146">
        <v>17</v>
      </c>
      <c r="I242" s="146"/>
      <c r="J242" s="146"/>
      <c r="K242" s="146">
        <v>133</v>
      </c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</row>
    <row r="243" spans="1:22" x14ac:dyDescent="0.25">
      <c r="A243" s="144" t="s">
        <v>474</v>
      </c>
      <c r="B243" s="145"/>
      <c r="C243" s="145"/>
      <c r="D243" s="145"/>
      <c r="E243" s="145"/>
      <c r="F243" s="145"/>
      <c r="G243" s="145"/>
      <c r="H243" s="146">
        <v>40</v>
      </c>
      <c r="I243" s="146"/>
      <c r="J243" s="146"/>
      <c r="K243" s="146">
        <v>175</v>
      </c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</row>
    <row r="244" spans="1:22" x14ac:dyDescent="0.25">
      <c r="A244" s="144" t="s">
        <v>475</v>
      </c>
      <c r="B244" s="145"/>
      <c r="C244" s="145"/>
      <c r="D244" s="145"/>
      <c r="E244" s="145"/>
      <c r="F244" s="145"/>
      <c r="G244" s="145"/>
      <c r="H244" s="146">
        <v>8445</v>
      </c>
      <c r="I244" s="146"/>
      <c r="J244" s="146"/>
      <c r="K244" s="146">
        <v>57943</v>
      </c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</row>
    <row r="245" spans="1:22" ht="30" customHeight="1" x14ac:dyDescent="0.25">
      <c r="A245" s="144" t="s">
        <v>476</v>
      </c>
      <c r="B245" s="145"/>
      <c r="C245" s="145"/>
      <c r="D245" s="145"/>
      <c r="E245" s="145"/>
      <c r="F245" s="145"/>
      <c r="G245" s="145"/>
      <c r="H245" s="146">
        <v>737.88</v>
      </c>
      <c r="I245" s="146"/>
      <c r="J245" s="146"/>
      <c r="K245" s="146">
        <v>2651.56</v>
      </c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</row>
    <row r="246" spans="1:22" x14ac:dyDescent="0.25">
      <c r="A246" s="147" t="s">
        <v>477</v>
      </c>
      <c r="B246" s="148"/>
      <c r="C246" s="148"/>
      <c r="D246" s="148"/>
      <c r="E246" s="148"/>
      <c r="F246" s="148"/>
      <c r="G246" s="148"/>
      <c r="H246" s="149">
        <v>9182.8799999999992</v>
      </c>
      <c r="I246" s="149"/>
      <c r="J246" s="149"/>
      <c r="K246" s="149">
        <v>60594.559999999998</v>
      </c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</row>
    <row r="247" spans="1:22" x14ac:dyDescent="0.25">
      <c r="A247" s="50"/>
      <c r="B247" s="39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</row>
    <row r="248" spans="1:22" x14ac:dyDescent="0.25">
      <c r="A248" s="50"/>
      <c r="B248" s="39"/>
      <c r="C248" s="73" t="s">
        <v>64</v>
      </c>
      <c r="D248" s="48"/>
      <c r="E248" s="48"/>
      <c r="F248" s="48"/>
      <c r="G248" s="48"/>
      <c r="H248" s="74">
        <f>IF(ISBLANK(Y30),"",ROUND(Z30/Y30,2)*100)</f>
        <v>101</v>
      </c>
      <c r="I248" s="48"/>
      <c r="J248" s="48"/>
      <c r="K248" s="74">
        <f>IF(ISBLANK(Y31),"",ROUND(Z31/Y31,2)*100)</f>
        <v>86</v>
      </c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</row>
    <row r="249" spans="1:22" x14ac:dyDescent="0.25">
      <c r="A249" s="50"/>
      <c r="B249" s="39"/>
      <c r="C249" s="73" t="s">
        <v>65</v>
      </c>
      <c r="D249" s="48"/>
      <c r="E249" s="48"/>
      <c r="F249" s="48"/>
      <c r="G249" s="48"/>
      <c r="H249" s="45">
        <f>IF(ISBLANK(Y30),"",ROUND(AA30/Y30,2)*100)</f>
        <v>64</v>
      </c>
      <c r="I249" s="48"/>
      <c r="J249" s="48"/>
      <c r="K249" s="45">
        <f>IF(ISBLANK(Y31),"",ROUND(AA31/Y31,2)*100)</f>
        <v>51</v>
      </c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</row>
    <row r="250" spans="1:22" x14ac:dyDescent="0.25">
      <c r="A250" s="28"/>
      <c r="B250" s="28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</row>
    <row r="251" spans="1:22" x14ac:dyDescent="0.25">
      <c r="B251" s="75" t="s">
        <v>71</v>
      </c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</row>
    <row r="252" spans="1:22" x14ac:dyDescent="0.25">
      <c r="B252" s="3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</row>
    <row r="253" spans="1:22" x14ac:dyDescent="0.25">
      <c r="B253" s="75" t="s">
        <v>72</v>
      </c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</row>
    <row r="254" spans="1:22" x14ac:dyDescent="0.25">
      <c r="B254" s="46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</row>
    <row r="256" spans="1:22" x14ac:dyDescent="0.25">
      <c r="C256" s="49"/>
      <c r="D256" s="49"/>
      <c r="E256" s="49"/>
      <c r="F256" s="49"/>
      <c r="G256" s="49"/>
    </row>
    <row r="257" spans="3:7" x14ac:dyDescent="0.25">
      <c r="C257" s="49"/>
      <c r="D257" s="49"/>
      <c r="E257" s="49"/>
      <c r="F257" s="49"/>
      <c r="G257" s="49"/>
    </row>
    <row r="258" spans="3:7" x14ac:dyDescent="0.25">
      <c r="C258" s="49"/>
      <c r="D258" s="49"/>
      <c r="E258" s="49"/>
      <c r="F258" s="49"/>
      <c r="G258" s="49"/>
    </row>
    <row r="259" spans="3:7" x14ac:dyDescent="0.25">
      <c r="C259" s="49"/>
      <c r="D259" s="49"/>
      <c r="E259" s="49"/>
      <c r="F259" s="49"/>
      <c r="G259" s="49"/>
    </row>
    <row r="260" spans="3:7" x14ac:dyDescent="0.25">
      <c r="C260" s="49"/>
      <c r="D260" s="49"/>
      <c r="E260" s="49"/>
      <c r="F260" s="49"/>
      <c r="G260" s="49"/>
    </row>
    <row r="261" spans="3:7" x14ac:dyDescent="0.25">
      <c r="C261" s="49"/>
      <c r="D261" s="49"/>
      <c r="E261" s="49"/>
      <c r="F261" s="49"/>
      <c r="G261" s="49"/>
    </row>
    <row r="262" spans="3:7" x14ac:dyDescent="0.25">
      <c r="C262" s="49"/>
      <c r="D262" s="49"/>
      <c r="E262" s="49"/>
      <c r="F262" s="49"/>
      <c r="G262" s="49"/>
    </row>
    <row r="263" spans="3:7" x14ac:dyDescent="0.25">
      <c r="C263" s="49"/>
      <c r="D263" s="49"/>
      <c r="E263" s="49"/>
      <c r="F263" s="49"/>
      <c r="G263" s="49"/>
    </row>
    <row r="264" spans="3:7" x14ac:dyDescent="0.25">
      <c r="C264" s="49"/>
      <c r="D264" s="49"/>
      <c r="E264" s="49"/>
      <c r="F264" s="49"/>
      <c r="G264" s="49"/>
    </row>
    <row r="265" spans="3:7" x14ac:dyDescent="0.25">
      <c r="C265" s="49"/>
      <c r="D265" s="49"/>
      <c r="E265" s="49"/>
      <c r="F265" s="49"/>
      <c r="G265" s="49"/>
    </row>
    <row r="266" spans="3:7" x14ac:dyDescent="0.25">
      <c r="C266" s="49"/>
      <c r="D266" s="49"/>
      <c r="E266" s="49"/>
      <c r="F266" s="49"/>
      <c r="G266" s="49"/>
    </row>
    <row r="267" spans="3:7" x14ac:dyDescent="0.25">
      <c r="C267" s="49"/>
      <c r="D267" s="49"/>
      <c r="E267" s="49"/>
      <c r="F267" s="49"/>
      <c r="G267" s="49"/>
    </row>
  </sheetData>
  <mergeCells count="128">
    <mergeCell ref="A241:G241"/>
    <mergeCell ref="A242:G242"/>
    <mergeCell ref="A243:G243"/>
    <mergeCell ref="A244:G244"/>
    <mergeCell ref="A245:G245"/>
    <mergeCell ref="A246:G246"/>
    <mergeCell ref="A235:G235"/>
    <mergeCell ref="A236:G236"/>
    <mergeCell ref="A237:G237"/>
    <mergeCell ref="A238:G238"/>
    <mergeCell ref="A239:G239"/>
    <mergeCell ref="A240:G240"/>
    <mergeCell ref="A228:V228"/>
    <mergeCell ref="A230:G230"/>
    <mergeCell ref="A231:G231"/>
    <mergeCell ref="A232:G232"/>
    <mergeCell ref="A233:G233"/>
    <mergeCell ref="A234:G234"/>
    <mergeCell ref="A214:V214"/>
    <mergeCell ref="A216:V216"/>
    <mergeCell ref="A218:V218"/>
    <mergeCell ref="A222:V222"/>
    <mergeCell ref="A224:V224"/>
    <mergeCell ref="A226:V226"/>
    <mergeCell ref="A197:V197"/>
    <mergeCell ref="A200:V200"/>
    <mergeCell ref="A202:V202"/>
    <mergeCell ref="A206:V206"/>
    <mergeCell ref="A207:V207"/>
    <mergeCell ref="A210:V210"/>
    <mergeCell ref="A181:V181"/>
    <mergeCell ref="A183:V183"/>
    <mergeCell ref="A186:V186"/>
    <mergeCell ref="A192:V192"/>
    <mergeCell ref="A194:V194"/>
    <mergeCell ref="A196:V196"/>
    <mergeCell ref="A171:V171"/>
    <mergeCell ref="A172:V172"/>
    <mergeCell ref="A174:V174"/>
    <mergeCell ref="A176:V176"/>
    <mergeCell ref="A178:V178"/>
    <mergeCell ref="A179:V179"/>
    <mergeCell ref="A158:V158"/>
    <mergeCell ref="A160:V160"/>
    <mergeCell ref="A162:V162"/>
    <mergeCell ref="A164:V164"/>
    <mergeCell ref="A166:V166"/>
    <mergeCell ref="A169:V169"/>
    <mergeCell ref="A144:V144"/>
    <mergeCell ref="A146:V146"/>
    <mergeCell ref="A148:V148"/>
    <mergeCell ref="A150:V150"/>
    <mergeCell ref="A155:V155"/>
    <mergeCell ref="A157:V157"/>
    <mergeCell ref="A126:V126"/>
    <mergeCell ref="A132:V132"/>
    <mergeCell ref="A133:V133"/>
    <mergeCell ref="A135:V135"/>
    <mergeCell ref="A140:V140"/>
    <mergeCell ref="A142:V142"/>
    <mergeCell ref="A113:V113"/>
    <mergeCell ref="A115:V115"/>
    <mergeCell ref="A116:V116"/>
    <mergeCell ref="A121:V121"/>
    <mergeCell ref="A122:V122"/>
    <mergeCell ref="A124:V124"/>
    <mergeCell ref="A97:V97"/>
    <mergeCell ref="A99:V99"/>
    <mergeCell ref="A101:V101"/>
    <mergeCell ref="A103:V103"/>
    <mergeCell ref="A105:V105"/>
    <mergeCell ref="A106:V106"/>
    <mergeCell ref="A77:V77"/>
    <mergeCell ref="A79:V79"/>
    <mergeCell ref="A86:V86"/>
    <mergeCell ref="A88:V88"/>
    <mergeCell ref="A93:V93"/>
    <mergeCell ref="A95:V95"/>
    <mergeCell ref="A64:V64"/>
    <mergeCell ref="A66:V66"/>
    <mergeCell ref="A67:V67"/>
    <mergeCell ref="A71:V71"/>
    <mergeCell ref="A73:V73"/>
    <mergeCell ref="A75:V75"/>
    <mergeCell ref="A54:V54"/>
    <mergeCell ref="A55:V55"/>
    <mergeCell ref="A57:V57"/>
    <mergeCell ref="A58:V58"/>
    <mergeCell ref="A60:V60"/>
    <mergeCell ref="A62:V62"/>
    <mergeCell ref="A40:V40"/>
    <mergeCell ref="A41:V41"/>
    <mergeCell ref="A43:V43"/>
    <mergeCell ref="A45:V45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9182.88/1000</f>
        <v>9.182879999999999</v>
      </c>
      <c r="H11" s="85"/>
      <c r="I11" s="55" t="s">
        <v>6</v>
      </c>
      <c r="J11" s="86">
        <f>60594.56/1000</f>
        <v>60.594559999999994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0.16596</v>
      </c>
      <c r="H14" s="85"/>
      <c r="I14" s="55" t="s">
        <v>8</v>
      </c>
      <c r="J14" s="86">
        <f>(P14+P15)/1000</f>
        <v>0.16596</v>
      </c>
      <c r="K14" s="87"/>
      <c r="L14" s="58">
        <v>1807</v>
      </c>
      <c r="M14" s="35" t="s">
        <v>8</v>
      </c>
      <c r="N14" s="57"/>
      <c r="O14" s="26">
        <v>164.21</v>
      </c>
      <c r="P14" s="27">
        <v>164.21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1828/1000</f>
        <v>1.8280000000000001</v>
      </c>
      <c r="H15" s="117"/>
      <c r="I15" s="55" t="s">
        <v>6</v>
      </c>
      <c r="J15" s="86">
        <f>20145/1000</f>
        <v>20.145</v>
      </c>
      <c r="K15" s="87"/>
      <c r="L15" s="59">
        <v>19909</v>
      </c>
      <c r="M15" s="35" t="s">
        <v>6</v>
      </c>
      <c r="N15" s="57"/>
      <c r="O15" s="26">
        <v>1.75</v>
      </c>
      <c r="P15" s="27">
        <v>1.75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478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479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480</v>
      </c>
      <c r="C26" s="134" t="s">
        <v>481</v>
      </c>
      <c r="D26" s="154" t="s">
        <v>482</v>
      </c>
      <c r="E26" s="155">
        <v>1.23</v>
      </c>
      <c r="F26" s="136" t="s">
        <v>483</v>
      </c>
      <c r="G26" s="136">
        <v>11.86</v>
      </c>
      <c r="H26" s="156"/>
      <c r="I26" s="156"/>
      <c r="J26" s="136" t="s">
        <v>484</v>
      </c>
      <c r="K26" s="136">
        <v>130.69999999999999</v>
      </c>
      <c r="L26" s="157"/>
      <c r="M26" s="156">
        <f>IF(ISNUMBER(K26/G26),IF(NOT(K26/G26=0),K26/G26, " "), " ")</f>
        <v>11.020236087689712</v>
      </c>
      <c r="N26" s="154"/>
    </row>
    <row r="27" spans="1:23" s="29" customFormat="1" ht="22.8" x14ac:dyDescent="0.25">
      <c r="A27" s="152">
        <v>2</v>
      </c>
      <c r="B27" s="153" t="s">
        <v>485</v>
      </c>
      <c r="C27" s="134" t="s">
        <v>486</v>
      </c>
      <c r="D27" s="154" t="s">
        <v>482</v>
      </c>
      <c r="E27" s="155">
        <v>27.21</v>
      </c>
      <c r="F27" s="136" t="s">
        <v>487</v>
      </c>
      <c r="G27" s="136">
        <v>268.27999999999997</v>
      </c>
      <c r="H27" s="156"/>
      <c r="I27" s="156"/>
      <c r="J27" s="136" t="s">
        <v>488</v>
      </c>
      <c r="K27" s="136">
        <v>2957.19</v>
      </c>
      <c r="L27" s="157"/>
      <c r="M27" s="156">
        <f>IF(ISNUMBER(K27/G27),IF(NOT(K27/G27=0),K27/G27, " "), " ")</f>
        <v>11.022774712986433</v>
      </c>
      <c r="N27" s="154"/>
    </row>
    <row r="28" spans="1:23" s="29" customFormat="1" ht="22.8" x14ac:dyDescent="0.25">
      <c r="A28" s="152">
        <v>3</v>
      </c>
      <c r="B28" s="153" t="s">
        <v>489</v>
      </c>
      <c r="C28" s="134" t="s">
        <v>490</v>
      </c>
      <c r="D28" s="154" t="s">
        <v>482</v>
      </c>
      <c r="E28" s="155">
        <v>0.3</v>
      </c>
      <c r="F28" s="136" t="s">
        <v>491</v>
      </c>
      <c r="G28" s="136">
        <v>2.99</v>
      </c>
      <c r="H28" s="156"/>
      <c r="I28" s="156"/>
      <c r="J28" s="136" t="s">
        <v>492</v>
      </c>
      <c r="K28" s="136">
        <v>32.89</v>
      </c>
      <c r="L28" s="157"/>
      <c r="M28" s="156">
        <f>IF(ISNUMBER(K28/G28),IF(NOT(K28/G28=0),K28/G28, " "), " ")</f>
        <v>11</v>
      </c>
      <c r="N28" s="154"/>
    </row>
    <row r="29" spans="1:23" s="29" customFormat="1" ht="22.8" x14ac:dyDescent="0.25">
      <c r="A29" s="152">
        <v>4</v>
      </c>
      <c r="B29" s="153" t="s">
        <v>493</v>
      </c>
      <c r="C29" s="134" t="s">
        <v>494</v>
      </c>
      <c r="D29" s="154" t="s">
        <v>482</v>
      </c>
      <c r="E29" s="155">
        <v>56.98</v>
      </c>
      <c r="F29" s="136" t="s">
        <v>495</v>
      </c>
      <c r="G29" s="136">
        <v>588.57000000000005</v>
      </c>
      <c r="H29" s="156"/>
      <c r="I29" s="156"/>
      <c r="J29" s="136" t="s">
        <v>496</v>
      </c>
      <c r="K29" s="136">
        <v>6490.64</v>
      </c>
      <c r="L29" s="157"/>
      <c r="M29" s="156">
        <f>IF(ISNUMBER(K29/G29),IF(NOT(K29/G29=0),K29/G29, " "), " ")</f>
        <v>11.027813174303821</v>
      </c>
      <c r="N29" s="154"/>
    </row>
    <row r="30" spans="1:23" ht="22.8" x14ac:dyDescent="0.25">
      <c r="A30" s="152">
        <v>5</v>
      </c>
      <c r="B30" s="153" t="s">
        <v>497</v>
      </c>
      <c r="C30" s="134" t="s">
        <v>498</v>
      </c>
      <c r="D30" s="154" t="s">
        <v>482</v>
      </c>
      <c r="E30" s="155">
        <v>0.85</v>
      </c>
      <c r="F30" s="136" t="s">
        <v>499</v>
      </c>
      <c r="G30" s="136">
        <v>9.09</v>
      </c>
      <c r="H30" s="156"/>
      <c r="I30" s="156"/>
      <c r="J30" s="136" t="s">
        <v>500</v>
      </c>
      <c r="K30" s="136">
        <v>100.12</v>
      </c>
      <c r="L30" s="157"/>
      <c r="M30" s="156">
        <f>IF(ISNUMBER(K30/G30),IF(NOT(K30/G30=0),K30/G30, " "), " ")</f>
        <v>11.014301430143014</v>
      </c>
      <c r="N30" s="154"/>
    </row>
    <row r="31" spans="1:23" ht="22.8" x14ac:dyDescent="0.25">
      <c r="A31" s="152">
        <v>6</v>
      </c>
      <c r="B31" s="153" t="s">
        <v>501</v>
      </c>
      <c r="C31" s="134" t="s">
        <v>502</v>
      </c>
      <c r="D31" s="154" t="s">
        <v>482</v>
      </c>
      <c r="E31" s="155">
        <v>11.52</v>
      </c>
      <c r="F31" s="136" t="s">
        <v>503</v>
      </c>
      <c r="G31" s="136">
        <v>124.2</v>
      </c>
      <c r="H31" s="156"/>
      <c r="I31" s="156"/>
      <c r="J31" s="136" t="s">
        <v>504</v>
      </c>
      <c r="K31" s="136">
        <v>1369.29</v>
      </c>
      <c r="L31" s="157"/>
      <c r="M31" s="156">
        <f>IF(ISNUMBER(K31/G31),IF(NOT(K31/G31=0),K31/G31, " "), " ")</f>
        <v>11.024879227053139</v>
      </c>
      <c r="N31" s="154"/>
    </row>
    <row r="32" spans="1:23" ht="22.8" x14ac:dyDescent="0.25">
      <c r="A32" s="152">
        <v>7</v>
      </c>
      <c r="B32" s="153" t="s">
        <v>505</v>
      </c>
      <c r="C32" s="134" t="s">
        <v>506</v>
      </c>
      <c r="D32" s="154" t="s">
        <v>482</v>
      </c>
      <c r="E32" s="155">
        <v>3.58</v>
      </c>
      <c r="F32" s="136" t="s">
        <v>507</v>
      </c>
      <c r="G32" s="136">
        <v>40.1</v>
      </c>
      <c r="H32" s="156"/>
      <c r="I32" s="156"/>
      <c r="J32" s="136" t="s">
        <v>508</v>
      </c>
      <c r="K32" s="136">
        <v>441.84</v>
      </c>
      <c r="L32" s="157"/>
      <c r="M32" s="156">
        <f>IF(ISNUMBER(K32/G32),IF(NOT(K32/G32=0),K32/G32, " "), " ")</f>
        <v>11.018453865336657</v>
      </c>
      <c r="N32" s="154"/>
    </row>
    <row r="33" spans="1:14" ht="22.8" x14ac:dyDescent="0.25">
      <c r="A33" s="152">
        <v>8</v>
      </c>
      <c r="B33" s="153" t="s">
        <v>509</v>
      </c>
      <c r="C33" s="134" t="s">
        <v>510</v>
      </c>
      <c r="D33" s="154" t="s">
        <v>482</v>
      </c>
      <c r="E33" s="155">
        <v>9.57</v>
      </c>
      <c r="F33" s="136" t="s">
        <v>511</v>
      </c>
      <c r="G33" s="136">
        <v>109.76</v>
      </c>
      <c r="H33" s="156"/>
      <c r="I33" s="156"/>
      <c r="J33" s="136" t="s">
        <v>512</v>
      </c>
      <c r="K33" s="136">
        <v>1209.3599999999999</v>
      </c>
      <c r="L33" s="157"/>
      <c r="M33" s="156">
        <f>IF(ISNUMBER(K33/G33),IF(NOT(K33/G33=0),K33/G33, " "), " ")</f>
        <v>11.018221574344022</v>
      </c>
      <c r="N33" s="154"/>
    </row>
    <row r="34" spans="1:14" ht="22.8" x14ac:dyDescent="0.25">
      <c r="A34" s="152">
        <v>9</v>
      </c>
      <c r="B34" s="153" t="s">
        <v>513</v>
      </c>
      <c r="C34" s="134" t="s">
        <v>514</v>
      </c>
      <c r="D34" s="154" t="s">
        <v>482</v>
      </c>
      <c r="E34" s="155">
        <v>2</v>
      </c>
      <c r="F34" s="136" t="s">
        <v>515</v>
      </c>
      <c r="G34" s="136">
        <v>24.07</v>
      </c>
      <c r="H34" s="156"/>
      <c r="I34" s="156"/>
      <c r="J34" s="136" t="s">
        <v>516</v>
      </c>
      <c r="K34" s="136">
        <v>265.04000000000002</v>
      </c>
      <c r="L34" s="157"/>
      <c r="M34" s="156">
        <f>IF(ISNUMBER(K34/G34),IF(NOT(K34/G34=0),K34/G34, " "), " ")</f>
        <v>11.011217282924804</v>
      </c>
      <c r="N34" s="154"/>
    </row>
    <row r="35" spans="1:14" ht="22.8" x14ac:dyDescent="0.25">
      <c r="A35" s="152">
        <v>10</v>
      </c>
      <c r="B35" s="153" t="s">
        <v>517</v>
      </c>
      <c r="C35" s="134" t="s">
        <v>518</v>
      </c>
      <c r="D35" s="154" t="s">
        <v>482</v>
      </c>
      <c r="E35" s="155">
        <v>26.35</v>
      </c>
      <c r="F35" s="136" t="s">
        <v>519</v>
      </c>
      <c r="G35" s="136">
        <v>320.39999999999998</v>
      </c>
      <c r="H35" s="156"/>
      <c r="I35" s="156"/>
      <c r="J35" s="136" t="s">
        <v>520</v>
      </c>
      <c r="K35" s="136">
        <v>3531.17</v>
      </c>
      <c r="L35" s="157"/>
      <c r="M35" s="156">
        <f>IF(ISNUMBER(K35/G35),IF(NOT(K35/G35=0),K35/G35, " "), " ")</f>
        <v>11.021129837702873</v>
      </c>
      <c r="N35" s="154"/>
    </row>
    <row r="36" spans="1:14" ht="22.8" x14ac:dyDescent="0.25">
      <c r="A36" s="152">
        <v>11</v>
      </c>
      <c r="B36" s="153" t="s">
        <v>521</v>
      </c>
      <c r="C36" s="134" t="s">
        <v>522</v>
      </c>
      <c r="D36" s="154" t="s">
        <v>482</v>
      </c>
      <c r="E36" s="155">
        <v>6</v>
      </c>
      <c r="F36" s="136" t="s">
        <v>523</v>
      </c>
      <c r="G36" s="136">
        <v>74.040000000000006</v>
      </c>
      <c r="H36" s="156"/>
      <c r="I36" s="156"/>
      <c r="J36" s="136" t="s">
        <v>524</v>
      </c>
      <c r="K36" s="136">
        <v>816.12</v>
      </c>
      <c r="L36" s="157"/>
      <c r="M36" s="156">
        <f>IF(ISNUMBER(K36/G36),IF(NOT(K36/G36=0),K36/G36, " "), " ")</f>
        <v>11.022690437601296</v>
      </c>
      <c r="N36" s="154"/>
    </row>
    <row r="37" spans="1:14" ht="22.8" x14ac:dyDescent="0.25">
      <c r="A37" s="152">
        <v>12</v>
      </c>
      <c r="B37" s="153" t="s">
        <v>525</v>
      </c>
      <c r="C37" s="134" t="s">
        <v>526</v>
      </c>
      <c r="D37" s="154" t="s">
        <v>482</v>
      </c>
      <c r="E37" s="155">
        <v>18.55</v>
      </c>
      <c r="F37" s="136" t="s">
        <v>527</v>
      </c>
      <c r="G37" s="136">
        <v>232.61</v>
      </c>
      <c r="H37" s="156"/>
      <c r="I37" s="156"/>
      <c r="J37" s="136" t="s">
        <v>528</v>
      </c>
      <c r="K37" s="136">
        <v>2562.86</v>
      </c>
      <c r="L37" s="157"/>
      <c r="M37" s="156">
        <f>IF(ISNUMBER(K37/G37),IF(NOT(K37/G37=0),K37/G37, " "), " ")</f>
        <v>11.017841021452217</v>
      </c>
      <c r="N37" s="154"/>
    </row>
    <row r="38" spans="1:14" ht="22.8" x14ac:dyDescent="0.25">
      <c r="A38" s="152">
        <v>13</v>
      </c>
      <c r="B38" s="153" t="s">
        <v>529</v>
      </c>
      <c r="C38" s="134" t="s">
        <v>530</v>
      </c>
      <c r="D38" s="154" t="s">
        <v>482</v>
      </c>
      <c r="E38" s="155">
        <v>7.0000000000000007E-2</v>
      </c>
      <c r="F38" s="136" t="s">
        <v>531</v>
      </c>
      <c r="G38" s="136">
        <v>0.91</v>
      </c>
      <c r="H38" s="156"/>
      <c r="I38" s="156"/>
      <c r="J38" s="136" t="s">
        <v>532</v>
      </c>
      <c r="K38" s="136">
        <v>10.1</v>
      </c>
      <c r="L38" s="157"/>
      <c r="M38" s="156">
        <f>IF(ISNUMBER(K38/G38),IF(NOT(K38/G38=0),K38/G38, " "), " ")</f>
        <v>11.098901098901099</v>
      </c>
      <c r="N38" s="154"/>
    </row>
    <row r="39" spans="1:14" ht="22.8" x14ac:dyDescent="0.25">
      <c r="A39" s="152">
        <v>14</v>
      </c>
      <c r="B39" s="153">
        <v>2</v>
      </c>
      <c r="C39" s="134" t="s">
        <v>533</v>
      </c>
      <c r="D39" s="154" t="s">
        <v>482</v>
      </c>
      <c r="E39" s="155">
        <v>1.75</v>
      </c>
      <c r="F39" s="136" t="s">
        <v>534</v>
      </c>
      <c r="G39" s="136"/>
      <c r="H39" s="156"/>
      <c r="I39" s="156"/>
      <c r="J39" s="136" t="s">
        <v>534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535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30303</v>
      </c>
      <c r="C41" s="134" t="s">
        <v>536</v>
      </c>
      <c r="D41" s="154" t="s">
        <v>537</v>
      </c>
      <c r="E41" s="155">
        <v>0.02</v>
      </c>
      <c r="F41" s="136" t="s">
        <v>538</v>
      </c>
      <c r="G41" s="136">
        <v>0.02</v>
      </c>
      <c r="H41" s="156"/>
      <c r="I41" s="156"/>
      <c r="J41" s="136" t="s">
        <v>539</v>
      </c>
      <c r="K41" s="136">
        <v>0.1</v>
      </c>
      <c r="L41" s="157"/>
      <c r="M41" s="156">
        <f>IF(ISNUMBER(K41/G41),IF(NOT(K41/G41=0),K41/G41, " "), " ")</f>
        <v>5</v>
      </c>
      <c r="N41" s="154" t="s">
        <v>540</v>
      </c>
    </row>
    <row r="42" spans="1:14" ht="22.8" x14ac:dyDescent="0.25">
      <c r="A42" s="152">
        <v>16</v>
      </c>
      <c r="B42" s="153">
        <v>30954</v>
      </c>
      <c r="C42" s="134" t="s">
        <v>541</v>
      </c>
      <c r="D42" s="154" t="s">
        <v>537</v>
      </c>
      <c r="E42" s="155">
        <v>0.03</v>
      </c>
      <c r="F42" s="136" t="s">
        <v>542</v>
      </c>
      <c r="G42" s="136">
        <v>1.02</v>
      </c>
      <c r="H42" s="156"/>
      <c r="I42" s="156"/>
      <c r="J42" s="136" t="s">
        <v>543</v>
      </c>
      <c r="K42" s="136">
        <v>4.6500000000000004</v>
      </c>
      <c r="L42" s="157"/>
      <c r="M42" s="156">
        <f>IF(ISNUMBER(K42/G42),IF(NOT(K42/G42=0),K42/G42, " "), " ")</f>
        <v>4.5588235294117654</v>
      </c>
      <c r="N42" s="154" t="s">
        <v>544</v>
      </c>
    </row>
    <row r="43" spans="1:14" ht="22.8" x14ac:dyDescent="0.25">
      <c r="A43" s="152">
        <v>17</v>
      </c>
      <c r="B43" s="153">
        <v>40502</v>
      </c>
      <c r="C43" s="134" t="s">
        <v>545</v>
      </c>
      <c r="D43" s="154" t="s">
        <v>537</v>
      </c>
      <c r="E43" s="155">
        <v>2.89</v>
      </c>
      <c r="F43" s="136" t="s">
        <v>546</v>
      </c>
      <c r="G43" s="136">
        <v>22.67</v>
      </c>
      <c r="H43" s="156"/>
      <c r="I43" s="156"/>
      <c r="J43" s="136" t="s">
        <v>547</v>
      </c>
      <c r="K43" s="136">
        <v>130.05000000000001</v>
      </c>
      <c r="L43" s="157"/>
      <c r="M43" s="156">
        <f>IF(ISNUMBER(K43/G43),IF(NOT(K43/G43=0),K43/G43, " "), " ")</f>
        <v>5.7366563740626377</v>
      </c>
      <c r="N43" s="154" t="s">
        <v>540</v>
      </c>
    </row>
    <row r="44" spans="1:14" ht="22.8" x14ac:dyDescent="0.25">
      <c r="A44" s="152">
        <v>18</v>
      </c>
      <c r="B44" s="153">
        <v>40504</v>
      </c>
      <c r="C44" s="134" t="s">
        <v>548</v>
      </c>
      <c r="D44" s="154" t="s">
        <v>537</v>
      </c>
      <c r="E44" s="155">
        <v>2.72</v>
      </c>
      <c r="F44" s="136" t="s">
        <v>549</v>
      </c>
      <c r="G44" s="136">
        <v>3.51</v>
      </c>
      <c r="H44" s="156"/>
      <c r="I44" s="156"/>
      <c r="J44" s="136" t="s">
        <v>550</v>
      </c>
      <c r="K44" s="136">
        <v>8.16</v>
      </c>
      <c r="L44" s="157"/>
      <c r="M44" s="156">
        <f>IF(ISNUMBER(K44/G44),IF(NOT(K44/G44=0),K44/G44, " "), " ")</f>
        <v>2.324786324786325</v>
      </c>
      <c r="N44" s="154" t="s">
        <v>540</v>
      </c>
    </row>
    <row r="45" spans="1:14" ht="22.8" x14ac:dyDescent="0.25">
      <c r="A45" s="152">
        <v>19</v>
      </c>
      <c r="B45" s="153">
        <v>310102</v>
      </c>
      <c r="C45" s="134" t="s">
        <v>551</v>
      </c>
      <c r="D45" s="154" t="s">
        <v>537</v>
      </c>
      <c r="E45" s="155">
        <v>5.19</v>
      </c>
      <c r="F45" s="136" t="s">
        <v>552</v>
      </c>
      <c r="G45" s="136">
        <v>36.44</v>
      </c>
      <c r="H45" s="156"/>
      <c r="I45" s="156"/>
      <c r="J45" s="136" t="s">
        <v>553</v>
      </c>
      <c r="K45" s="136">
        <v>357.79</v>
      </c>
      <c r="L45" s="157"/>
      <c r="M45" s="156">
        <f>IF(ISNUMBER(K45/G45),IF(NOT(K45/G45=0),K45/G45, " "), " ")</f>
        <v>9.8186059275521416</v>
      </c>
      <c r="N45" s="154" t="s">
        <v>554</v>
      </c>
    </row>
    <row r="46" spans="1:14" ht="22.8" x14ac:dyDescent="0.25">
      <c r="A46" s="152">
        <v>20</v>
      </c>
      <c r="B46" s="153">
        <v>330206</v>
      </c>
      <c r="C46" s="134" t="s">
        <v>555</v>
      </c>
      <c r="D46" s="154" t="s">
        <v>537</v>
      </c>
      <c r="E46" s="155">
        <v>0.66</v>
      </c>
      <c r="F46" s="136" t="s">
        <v>556</v>
      </c>
      <c r="G46" s="136">
        <v>1.53</v>
      </c>
      <c r="H46" s="156"/>
      <c r="I46" s="156"/>
      <c r="J46" s="136" t="s">
        <v>557</v>
      </c>
      <c r="K46" s="136">
        <v>7.26</v>
      </c>
      <c r="L46" s="157"/>
      <c r="M46" s="156">
        <f>IF(ISNUMBER(K46/G46),IF(NOT(K46/G46=0),K46/G46, " "), " ")</f>
        <v>4.7450980392156863</v>
      </c>
      <c r="N46" s="154" t="s">
        <v>540</v>
      </c>
    </row>
    <row r="47" spans="1:14" ht="22.8" x14ac:dyDescent="0.25">
      <c r="A47" s="152">
        <v>21</v>
      </c>
      <c r="B47" s="153">
        <v>400001</v>
      </c>
      <c r="C47" s="134" t="s">
        <v>558</v>
      </c>
      <c r="D47" s="154" t="s">
        <v>537</v>
      </c>
      <c r="E47" s="155">
        <v>0.14000000000000001</v>
      </c>
      <c r="F47" s="136" t="s">
        <v>559</v>
      </c>
      <c r="G47" s="136">
        <v>14.44</v>
      </c>
      <c r="H47" s="156"/>
      <c r="I47" s="156"/>
      <c r="J47" s="136" t="s">
        <v>560</v>
      </c>
      <c r="K47" s="136">
        <v>79.8</v>
      </c>
      <c r="L47" s="157"/>
      <c r="M47" s="156">
        <f>IF(ISNUMBER(K47/G47),IF(NOT(K47/G47=0),K47/G47, " "), " ")</f>
        <v>5.5263157894736841</v>
      </c>
      <c r="N47" s="154" t="s">
        <v>540</v>
      </c>
    </row>
    <row r="48" spans="1:14" ht="19.350000000000001" customHeight="1" x14ac:dyDescent="0.25">
      <c r="A48" s="128" t="s">
        <v>561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22</v>
      </c>
      <c r="B49" s="153" t="s">
        <v>562</v>
      </c>
      <c r="C49" s="134" t="s">
        <v>563</v>
      </c>
      <c r="D49" s="154" t="s">
        <v>564</v>
      </c>
      <c r="E49" s="155">
        <v>0.2873</v>
      </c>
      <c r="F49" s="136" t="s">
        <v>565</v>
      </c>
      <c r="G49" s="136">
        <v>1.77</v>
      </c>
      <c r="H49" s="156">
        <v>41.25</v>
      </c>
      <c r="I49" s="156">
        <v>11.84</v>
      </c>
      <c r="J49" s="136" t="s">
        <v>566</v>
      </c>
      <c r="K49" s="136">
        <v>12.63</v>
      </c>
      <c r="L49" s="157"/>
      <c r="M49" s="156">
        <f>IF(ISNUMBER(K49/G49),IF(NOT(K49/G49=0),K49/G49, " "), " ")</f>
        <v>7.1355932203389836</v>
      </c>
      <c r="N49" s="154" t="s">
        <v>567</v>
      </c>
    </row>
    <row r="50" spans="1:14" ht="34.200000000000003" x14ac:dyDescent="0.25">
      <c r="A50" s="152">
        <v>23</v>
      </c>
      <c r="B50" s="153" t="s">
        <v>568</v>
      </c>
      <c r="C50" s="134" t="s">
        <v>569</v>
      </c>
      <c r="D50" s="154" t="s">
        <v>570</v>
      </c>
      <c r="E50" s="155">
        <v>1E-4</v>
      </c>
      <c r="F50" s="136" t="s">
        <v>571</v>
      </c>
      <c r="G50" s="136">
        <v>1.83</v>
      </c>
      <c r="H50" s="156">
        <v>60646.19</v>
      </c>
      <c r="I50" s="156">
        <v>6.06</v>
      </c>
      <c r="J50" s="136" t="s">
        <v>572</v>
      </c>
      <c r="K50" s="136">
        <v>6.2</v>
      </c>
      <c r="L50" s="157"/>
      <c r="M50" s="156">
        <f>IF(ISNUMBER(K50/G50),IF(NOT(K50/G50=0),K50/G50, " "), " ")</f>
        <v>3.3879781420765025</v>
      </c>
      <c r="N50" s="154" t="s">
        <v>573</v>
      </c>
    </row>
    <row r="51" spans="1:14" ht="22.8" x14ac:dyDescent="0.25">
      <c r="A51" s="152">
        <v>24</v>
      </c>
      <c r="B51" s="153" t="s">
        <v>574</v>
      </c>
      <c r="C51" s="134" t="s">
        <v>575</v>
      </c>
      <c r="D51" s="154" t="s">
        <v>570</v>
      </c>
      <c r="E51" s="155">
        <v>1E-3</v>
      </c>
      <c r="F51" s="136" t="s">
        <v>576</v>
      </c>
      <c r="G51" s="136">
        <v>10.67</v>
      </c>
      <c r="H51" s="156">
        <v>53556.78</v>
      </c>
      <c r="I51" s="156">
        <v>53.56</v>
      </c>
      <c r="J51" s="136" t="s">
        <v>577</v>
      </c>
      <c r="K51" s="136">
        <v>54.73</v>
      </c>
      <c r="L51" s="157"/>
      <c r="M51" s="156">
        <f>IF(ISNUMBER(K51/G51),IF(NOT(K51/G51=0),K51/G51, " "), " ")</f>
        <v>5.1293345829428301</v>
      </c>
      <c r="N51" s="154" t="s">
        <v>578</v>
      </c>
    </row>
    <row r="52" spans="1:14" ht="22.8" x14ac:dyDescent="0.25">
      <c r="A52" s="152">
        <v>25</v>
      </c>
      <c r="B52" s="153" t="s">
        <v>579</v>
      </c>
      <c r="C52" s="134" t="s">
        <v>580</v>
      </c>
      <c r="D52" s="154" t="s">
        <v>564</v>
      </c>
      <c r="E52" s="155">
        <v>9.7299999999999998E-2</v>
      </c>
      <c r="F52" s="136" t="s">
        <v>581</v>
      </c>
      <c r="G52" s="136">
        <v>9.84</v>
      </c>
      <c r="H52" s="156">
        <v>328</v>
      </c>
      <c r="I52" s="156">
        <v>31.91</v>
      </c>
      <c r="J52" s="136" t="s">
        <v>582</v>
      </c>
      <c r="K52" s="136">
        <v>32.9</v>
      </c>
      <c r="L52" s="157"/>
      <c r="M52" s="156">
        <f>IF(ISNUMBER(K52/G52),IF(NOT(K52/G52=0),K52/G52, " "), " ")</f>
        <v>3.3434959349593494</v>
      </c>
      <c r="N52" s="154" t="s">
        <v>583</v>
      </c>
    </row>
    <row r="53" spans="1:14" ht="22.8" x14ac:dyDescent="0.25">
      <c r="A53" s="152">
        <v>26</v>
      </c>
      <c r="B53" s="153" t="s">
        <v>584</v>
      </c>
      <c r="C53" s="134" t="s">
        <v>585</v>
      </c>
      <c r="D53" s="154" t="s">
        <v>586</v>
      </c>
      <c r="E53" s="155">
        <v>0.1109</v>
      </c>
      <c r="F53" s="136" t="s">
        <v>587</v>
      </c>
      <c r="G53" s="136">
        <v>4.67</v>
      </c>
      <c r="H53" s="156">
        <v>128.38999999999999</v>
      </c>
      <c r="I53" s="156">
        <v>14.25</v>
      </c>
      <c r="J53" s="136" t="s">
        <v>588</v>
      </c>
      <c r="K53" s="136">
        <v>14.55</v>
      </c>
      <c r="L53" s="157"/>
      <c r="M53" s="156">
        <f>IF(ISNUMBER(K53/G53),IF(NOT(K53/G53=0),K53/G53, " "), " ")</f>
        <v>3.1156316916488223</v>
      </c>
      <c r="N53" s="154" t="s">
        <v>589</v>
      </c>
    </row>
    <row r="54" spans="1:14" ht="45.6" x14ac:dyDescent="0.25">
      <c r="A54" s="152">
        <v>27</v>
      </c>
      <c r="B54" s="153" t="s">
        <v>590</v>
      </c>
      <c r="C54" s="134" t="s">
        <v>591</v>
      </c>
      <c r="D54" s="154" t="s">
        <v>586</v>
      </c>
      <c r="E54" s="155">
        <v>3.54</v>
      </c>
      <c r="F54" s="136" t="s">
        <v>592</v>
      </c>
      <c r="G54" s="136">
        <v>80.7</v>
      </c>
      <c r="H54" s="156">
        <v>118.14</v>
      </c>
      <c r="I54" s="156">
        <v>418.2</v>
      </c>
      <c r="J54" s="136" t="s">
        <v>593</v>
      </c>
      <c r="K54" s="136">
        <v>426.99</v>
      </c>
      <c r="L54" s="157"/>
      <c r="M54" s="156">
        <f>IF(ISNUMBER(K54/G54),IF(NOT(K54/G54=0),K54/G54, " "), " ")</f>
        <v>5.2910780669144977</v>
      </c>
      <c r="N54" s="154" t="s">
        <v>594</v>
      </c>
    </row>
    <row r="55" spans="1:14" ht="22.8" x14ac:dyDescent="0.25">
      <c r="A55" s="152">
        <v>28</v>
      </c>
      <c r="B55" s="153" t="s">
        <v>595</v>
      </c>
      <c r="C55" s="134" t="s">
        <v>596</v>
      </c>
      <c r="D55" s="154" t="s">
        <v>570</v>
      </c>
      <c r="E55" s="155">
        <v>1E-4</v>
      </c>
      <c r="F55" s="136" t="s">
        <v>597</v>
      </c>
      <c r="G55" s="136">
        <v>0.92</v>
      </c>
      <c r="H55" s="156">
        <v>32928</v>
      </c>
      <c r="I55" s="156">
        <v>3.29</v>
      </c>
      <c r="J55" s="136" t="s">
        <v>598</v>
      </c>
      <c r="K55" s="136">
        <v>3.37</v>
      </c>
      <c r="L55" s="157"/>
      <c r="M55" s="156">
        <f>IF(ISNUMBER(K55/G55),IF(NOT(K55/G55=0),K55/G55, " "), " ")</f>
        <v>3.6630434782608696</v>
      </c>
      <c r="N55" s="154" t="s">
        <v>599</v>
      </c>
    </row>
    <row r="56" spans="1:14" ht="34.200000000000003" x14ac:dyDescent="0.25">
      <c r="A56" s="152">
        <v>29</v>
      </c>
      <c r="B56" s="153" t="s">
        <v>600</v>
      </c>
      <c r="C56" s="134" t="s">
        <v>601</v>
      </c>
      <c r="D56" s="154" t="s">
        <v>586</v>
      </c>
      <c r="E56" s="155">
        <v>1.7999999999999999E-2</v>
      </c>
      <c r="F56" s="136" t="s">
        <v>602</v>
      </c>
      <c r="G56" s="136">
        <v>0.31</v>
      </c>
      <c r="H56" s="156">
        <v>56.91</v>
      </c>
      <c r="I56" s="156">
        <v>1.02</v>
      </c>
      <c r="J56" s="136" t="s">
        <v>603</v>
      </c>
      <c r="K56" s="136">
        <v>1.05</v>
      </c>
      <c r="L56" s="157"/>
      <c r="M56" s="156">
        <f>IF(ISNUMBER(K56/G56),IF(NOT(K56/G56=0),K56/G56, " "), " ")</f>
        <v>3.3870967741935485</v>
      </c>
      <c r="N56" s="154" t="s">
        <v>604</v>
      </c>
    </row>
    <row r="57" spans="1:14" ht="22.8" x14ac:dyDescent="0.25">
      <c r="A57" s="152">
        <v>30</v>
      </c>
      <c r="B57" s="153" t="s">
        <v>605</v>
      </c>
      <c r="C57" s="134" t="s">
        <v>606</v>
      </c>
      <c r="D57" s="154" t="s">
        <v>570</v>
      </c>
      <c r="E57" s="155">
        <v>4.0000000000000001E-3</v>
      </c>
      <c r="F57" s="136" t="s">
        <v>607</v>
      </c>
      <c r="G57" s="136">
        <v>47.12</v>
      </c>
      <c r="H57" s="156">
        <v>30079</v>
      </c>
      <c r="I57" s="156">
        <v>120.32</v>
      </c>
      <c r="J57" s="136" t="s">
        <v>608</v>
      </c>
      <c r="K57" s="136">
        <v>123.1</v>
      </c>
      <c r="L57" s="157"/>
      <c r="M57" s="156">
        <f>IF(ISNUMBER(K57/G57),IF(NOT(K57/G57=0),K57/G57, " "), " ")</f>
        <v>2.6124787775891343</v>
      </c>
      <c r="N57" s="154" t="s">
        <v>609</v>
      </c>
    </row>
    <row r="58" spans="1:14" ht="68.400000000000006" x14ac:dyDescent="0.25">
      <c r="A58" s="152">
        <v>31</v>
      </c>
      <c r="B58" s="153" t="s">
        <v>610</v>
      </c>
      <c r="C58" s="134" t="s">
        <v>611</v>
      </c>
      <c r="D58" s="154" t="s">
        <v>586</v>
      </c>
      <c r="E58" s="155">
        <v>0.04</v>
      </c>
      <c r="F58" s="136" t="s">
        <v>612</v>
      </c>
      <c r="G58" s="136">
        <v>4.6399999999999997</v>
      </c>
      <c r="H58" s="156">
        <v>646.92999999999995</v>
      </c>
      <c r="I58" s="156">
        <v>25.88</v>
      </c>
      <c r="J58" s="136" t="s">
        <v>613</v>
      </c>
      <c r="K58" s="136">
        <v>26.4</v>
      </c>
      <c r="L58" s="157"/>
      <c r="M58" s="156">
        <f>IF(ISNUMBER(K58/G58),IF(NOT(K58/G58=0),K58/G58, " "), " ")</f>
        <v>5.6896551724137936</v>
      </c>
      <c r="N58" s="154" t="s">
        <v>614</v>
      </c>
    </row>
    <row r="59" spans="1:14" ht="34.200000000000003" x14ac:dyDescent="0.25">
      <c r="A59" s="152">
        <v>32</v>
      </c>
      <c r="B59" s="153" t="s">
        <v>615</v>
      </c>
      <c r="C59" s="134" t="s">
        <v>616</v>
      </c>
      <c r="D59" s="154" t="s">
        <v>570</v>
      </c>
      <c r="E59" s="155">
        <v>9.7999999999999997E-3</v>
      </c>
      <c r="F59" s="136" t="s">
        <v>617</v>
      </c>
      <c r="G59" s="136">
        <v>204.88</v>
      </c>
      <c r="H59" s="156">
        <v>50416.65</v>
      </c>
      <c r="I59" s="156">
        <v>494.14</v>
      </c>
      <c r="J59" s="136" t="s">
        <v>618</v>
      </c>
      <c r="K59" s="136">
        <v>505.03</v>
      </c>
      <c r="L59" s="157"/>
      <c r="M59" s="156">
        <f>IF(ISNUMBER(K59/G59),IF(NOT(K59/G59=0),K59/G59, " "), " ")</f>
        <v>2.4650039047247168</v>
      </c>
      <c r="N59" s="154" t="s">
        <v>619</v>
      </c>
    </row>
    <row r="60" spans="1:14" ht="34.200000000000003" x14ac:dyDescent="0.25">
      <c r="A60" s="152">
        <v>33</v>
      </c>
      <c r="B60" s="153" t="s">
        <v>620</v>
      </c>
      <c r="C60" s="134" t="s">
        <v>621</v>
      </c>
      <c r="D60" s="154" t="s">
        <v>564</v>
      </c>
      <c r="E60" s="155">
        <v>6.6E-3</v>
      </c>
      <c r="F60" s="136" t="s">
        <v>622</v>
      </c>
      <c r="G60" s="136">
        <v>9.41</v>
      </c>
      <c r="H60" s="156">
        <v>7690.26</v>
      </c>
      <c r="I60" s="156">
        <v>50.76</v>
      </c>
      <c r="J60" s="136" t="s">
        <v>623</v>
      </c>
      <c r="K60" s="136">
        <v>52.08</v>
      </c>
      <c r="L60" s="157"/>
      <c r="M60" s="156">
        <f>IF(ISNUMBER(K60/G60),IF(NOT(K60/G60=0),K60/G60, " "), " ")</f>
        <v>5.5345377258235917</v>
      </c>
      <c r="N60" s="154" t="s">
        <v>624</v>
      </c>
    </row>
    <row r="61" spans="1:14" ht="57" x14ac:dyDescent="0.25">
      <c r="A61" s="152">
        <v>34</v>
      </c>
      <c r="B61" s="153" t="s">
        <v>625</v>
      </c>
      <c r="C61" s="134" t="s">
        <v>626</v>
      </c>
      <c r="D61" s="154" t="s">
        <v>627</v>
      </c>
      <c r="E61" s="155">
        <v>2.14</v>
      </c>
      <c r="F61" s="136" t="s">
        <v>628</v>
      </c>
      <c r="G61" s="136">
        <v>20.2</v>
      </c>
      <c r="H61" s="156">
        <v>30.68</v>
      </c>
      <c r="I61" s="156">
        <v>65.66</v>
      </c>
      <c r="J61" s="136" t="s">
        <v>629</v>
      </c>
      <c r="K61" s="136">
        <v>67.22</v>
      </c>
      <c r="L61" s="157"/>
      <c r="M61" s="156">
        <f>IF(ISNUMBER(K61/G61),IF(NOT(K61/G61=0),K61/G61, " "), " ")</f>
        <v>3.3277227722772276</v>
      </c>
      <c r="N61" s="154" t="s">
        <v>630</v>
      </c>
    </row>
    <row r="62" spans="1:14" ht="57" x14ac:dyDescent="0.25">
      <c r="A62" s="152">
        <v>35</v>
      </c>
      <c r="B62" s="153" t="s">
        <v>631</v>
      </c>
      <c r="C62" s="134" t="s">
        <v>632</v>
      </c>
      <c r="D62" s="154" t="s">
        <v>627</v>
      </c>
      <c r="E62" s="155">
        <v>2.14</v>
      </c>
      <c r="F62" s="136" t="s">
        <v>633</v>
      </c>
      <c r="G62" s="136">
        <v>26.32</v>
      </c>
      <c r="H62" s="156">
        <v>39.79</v>
      </c>
      <c r="I62" s="156">
        <v>85.15</v>
      </c>
      <c r="J62" s="136" t="s">
        <v>634</v>
      </c>
      <c r="K62" s="136">
        <v>87.18</v>
      </c>
      <c r="L62" s="157"/>
      <c r="M62" s="156">
        <f>IF(ISNUMBER(K62/G62),IF(NOT(K62/G62=0),K62/G62, " "), " ")</f>
        <v>3.3123100303951372</v>
      </c>
      <c r="N62" s="154" t="s">
        <v>635</v>
      </c>
    </row>
    <row r="63" spans="1:14" ht="57" x14ac:dyDescent="0.25">
      <c r="A63" s="152">
        <v>36</v>
      </c>
      <c r="B63" s="153" t="s">
        <v>636</v>
      </c>
      <c r="C63" s="134" t="s">
        <v>637</v>
      </c>
      <c r="D63" s="154" t="s">
        <v>627</v>
      </c>
      <c r="E63" s="155">
        <v>1.6</v>
      </c>
      <c r="F63" s="136" t="s">
        <v>638</v>
      </c>
      <c r="G63" s="136">
        <v>30.24</v>
      </c>
      <c r="H63" s="156">
        <v>54.4</v>
      </c>
      <c r="I63" s="156">
        <v>87.04</v>
      </c>
      <c r="J63" s="136" t="s">
        <v>639</v>
      </c>
      <c r="K63" s="136">
        <v>88.98</v>
      </c>
      <c r="L63" s="157"/>
      <c r="M63" s="156">
        <f>IF(ISNUMBER(K63/G63),IF(NOT(K63/G63=0),K63/G63, " "), " ")</f>
        <v>2.9424603174603177</v>
      </c>
      <c r="N63" s="154" t="s">
        <v>640</v>
      </c>
    </row>
    <row r="64" spans="1:14" ht="45.6" x14ac:dyDescent="0.25">
      <c r="A64" s="152">
        <v>37</v>
      </c>
      <c r="B64" s="153" t="s">
        <v>641</v>
      </c>
      <c r="C64" s="134" t="s">
        <v>642</v>
      </c>
      <c r="D64" s="154" t="s">
        <v>627</v>
      </c>
      <c r="E64" s="155">
        <v>0.98</v>
      </c>
      <c r="F64" s="136" t="s">
        <v>643</v>
      </c>
      <c r="G64" s="136">
        <v>11.37</v>
      </c>
      <c r="H64" s="156">
        <v>22.1</v>
      </c>
      <c r="I64" s="156">
        <v>21.66</v>
      </c>
      <c r="J64" s="136" t="s">
        <v>644</v>
      </c>
      <c r="K64" s="136">
        <v>22.1</v>
      </c>
      <c r="L64" s="157"/>
      <c r="M64" s="156">
        <f>IF(ISNUMBER(K64/G64),IF(NOT(K64/G64=0),K64/G64, " "), " ")</f>
        <v>1.9437115215479335</v>
      </c>
      <c r="N64" s="154" t="s">
        <v>645</v>
      </c>
    </row>
    <row r="65" spans="1:14" ht="57" x14ac:dyDescent="0.25">
      <c r="A65" s="152">
        <v>38</v>
      </c>
      <c r="B65" s="153" t="s">
        <v>646</v>
      </c>
      <c r="C65" s="134" t="s">
        <v>647</v>
      </c>
      <c r="D65" s="154" t="s">
        <v>627</v>
      </c>
      <c r="E65" s="155">
        <v>6</v>
      </c>
      <c r="F65" s="136" t="s">
        <v>648</v>
      </c>
      <c r="G65" s="136">
        <v>345.72</v>
      </c>
      <c r="H65" s="156">
        <v>162</v>
      </c>
      <c r="I65" s="156">
        <v>972</v>
      </c>
      <c r="J65" s="136" t="s">
        <v>649</v>
      </c>
      <c r="K65" s="136">
        <v>992.34</v>
      </c>
      <c r="L65" s="157"/>
      <c r="M65" s="156">
        <f>IF(ISNUMBER(K65/G65),IF(NOT(K65/G65=0),K65/G65, " "), " ")</f>
        <v>2.8703575147518223</v>
      </c>
      <c r="N65" s="154" t="s">
        <v>650</v>
      </c>
    </row>
    <row r="66" spans="1:14" ht="57" x14ac:dyDescent="0.25">
      <c r="A66" s="152">
        <v>39</v>
      </c>
      <c r="B66" s="153" t="s">
        <v>651</v>
      </c>
      <c r="C66" s="134" t="s">
        <v>652</v>
      </c>
      <c r="D66" s="154" t="s">
        <v>627</v>
      </c>
      <c r="E66" s="155">
        <v>1</v>
      </c>
      <c r="F66" s="136" t="s">
        <v>653</v>
      </c>
      <c r="G66" s="136">
        <v>67.489999999999995</v>
      </c>
      <c r="H66" s="156">
        <v>195</v>
      </c>
      <c r="I66" s="156">
        <v>195</v>
      </c>
      <c r="J66" s="136" t="s">
        <v>654</v>
      </c>
      <c r="K66" s="136">
        <v>199.18</v>
      </c>
      <c r="L66" s="157"/>
      <c r="M66" s="156">
        <f>IF(ISNUMBER(K66/G66),IF(NOT(K66/G66=0),K66/G66, " "), " ")</f>
        <v>2.9512520373388655</v>
      </c>
      <c r="N66" s="154" t="s">
        <v>655</v>
      </c>
    </row>
    <row r="67" spans="1:14" ht="57" x14ac:dyDescent="0.25">
      <c r="A67" s="152">
        <v>40</v>
      </c>
      <c r="B67" s="153" t="s">
        <v>656</v>
      </c>
      <c r="C67" s="134" t="s">
        <v>657</v>
      </c>
      <c r="D67" s="154" t="s">
        <v>627</v>
      </c>
      <c r="E67" s="155">
        <v>4</v>
      </c>
      <c r="F67" s="136" t="s">
        <v>658</v>
      </c>
      <c r="G67" s="136">
        <v>430.28</v>
      </c>
      <c r="H67" s="156">
        <v>313</v>
      </c>
      <c r="I67" s="156">
        <v>1252</v>
      </c>
      <c r="J67" s="136" t="s">
        <v>659</v>
      </c>
      <c r="K67" s="136">
        <v>1278.76</v>
      </c>
      <c r="L67" s="157"/>
      <c r="M67" s="156">
        <f>IF(ISNUMBER(K67/G67),IF(NOT(K67/G67=0),K67/G67, " "), " ")</f>
        <v>2.9719252579715536</v>
      </c>
      <c r="N67" s="154" t="s">
        <v>660</v>
      </c>
    </row>
    <row r="68" spans="1:14" ht="34.200000000000003" x14ac:dyDescent="0.25">
      <c r="A68" s="152">
        <v>41</v>
      </c>
      <c r="B68" s="153" t="s">
        <v>661</v>
      </c>
      <c r="C68" s="134" t="s">
        <v>662</v>
      </c>
      <c r="D68" s="154" t="s">
        <v>663</v>
      </c>
      <c r="E68" s="155">
        <v>4</v>
      </c>
      <c r="F68" s="136" t="s">
        <v>664</v>
      </c>
      <c r="G68" s="136">
        <v>65.599999999999994</v>
      </c>
      <c r="H68" s="156">
        <v>71.75</v>
      </c>
      <c r="I68" s="156">
        <v>287</v>
      </c>
      <c r="J68" s="136" t="s">
        <v>665</v>
      </c>
      <c r="K68" s="136">
        <v>293.08</v>
      </c>
      <c r="L68" s="157"/>
      <c r="M68" s="156">
        <f>IF(ISNUMBER(K68/G68),IF(NOT(K68/G68=0),K68/G68, " "), " ")</f>
        <v>4.4676829268292684</v>
      </c>
      <c r="N68" s="154" t="s">
        <v>666</v>
      </c>
    </row>
    <row r="69" spans="1:14" ht="22.8" x14ac:dyDescent="0.25">
      <c r="A69" s="152">
        <v>42</v>
      </c>
      <c r="B69" s="153" t="s">
        <v>667</v>
      </c>
      <c r="C69" s="134" t="s">
        <v>668</v>
      </c>
      <c r="D69" s="154" t="s">
        <v>663</v>
      </c>
      <c r="E69" s="155">
        <v>6</v>
      </c>
      <c r="F69" s="136" t="s">
        <v>669</v>
      </c>
      <c r="G69" s="136">
        <v>111.6</v>
      </c>
      <c r="H69" s="156">
        <v>33.74</v>
      </c>
      <c r="I69" s="156">
        <v>202.44</v>
      </c>
      <c r="J69" s="136" t="s">
        <v>670</v>
      </c>
      <c r="K69" s="136">
        <v>206.88</v>
      </c>
      <c r="L69" s="157"/>
      <c r="M69" s="156">
        <f>IF(ISNUMBER(K69/G69),IF(NOT(K69/G69=0),K69/G69, " "), " ")</f>
        <v>1.8537634408602151</v>
      </c>
      <c r="N69" s="154" t="s">
        <v>671</v>
      </c>
    </row>
    <row r="70" spans="1:14" ht="34.200000000000003" x14ac:dyDescent="0.25">
      <c r="A70" s="152">
        <v>43</v>
      </c>
      <c r="B70" s="153" t="s">
        <v>672</v>
      </c>
      <c r="C70" s="134" t="s">
        <v>673</v>
      </c>
      <c r="D70" s="154" t="s">
        <v>627</v>
      </c>
      <c r="E70" s="155">
        <v>0.998</v>
      </c>
      <c r="F70" s="136" t="s">
        <v>674</v>
      </c>
      <c r="G70" s="136">
        <v>52</v>
      </c>
      <c r="H70" s="156">
        <v>216.13</v>
      </c>
      <c r="I70" s="156">
        <v>215.7</v>
      </c>
      <c r="J70" s="136" t="s">
        <v>675</v>
      </c>
      <c r="K70" s="136">
        <v>220.12</v>
      </c>
      <c r="L70" s="157"/>
      <c r="M70" s="156">
        <f>IF(ISNUMBER(K70/G70),IF(NOT(K70/G70=0),K70/G70, " "), " ")</f>
        <v>4.233076923076923</v>
      </c>
      <c r="N70" s="154" t="s">
        <v>676</v>
      </c>
    </row>
    <row r="71" spans="1:14" ht="22.8" x14ac:dyDescent="0.25">
      <c r="A71" s="152">
        <v>44</v>
      </c>
      <c r="B71" s="153" t="s">
        <v>677</v>
      </c>
      <c r="C71" s="134" t="s">
        <v>678</v>
      </c>
      <c r="D71" s="154" t="s">
        <v>586</v>
      </c>
      <c r="E71" s="155">
        <v>2.0000000000000001E-4</v>
      </c>
      <c r="F71" s="136" t="s">
        <v>679</v>
      </c>
      <c r="G71" s="136"/>
      <c r="H71" s="156">
        <v>25.93</v>
      </c>
      <c r="I71" s="156">
        <v>0.01</v>
      </c>
      <c r="J71" s="136" t="s">
        <v>680</v>
      </c>
      <c r="K71" s="136">
        <v>0.01</v>
      </c>
      <c r="L71" s="157"/>
      <c r="M71" s="156" t="str">
        <f>IF(ISNUMBER(K71/G71),IF(NOT(K71/G71=0),K71/G71, " "), " ")</f>
        <v xml:space="preserve"> </v>
      </c>
      <c r="N71" s="154" t="s">
        <v>681</v>
      </c>
    </row>
    <row r="72" spans="1:14" ht="34.200000000000003" x14ac:dyDescent="0.25">
      <c r="A72" s="152">
        <v>45</v>
      </c>
      <c r="B72" s="153" t="s">
        <v>682</v>
      </c>
      <c r="C72" s="134" t="s">
        <v>683</v>
      </c>
      <c r="D72" s="154" t="s">
        <v>564</v>
      </c>
      <c r="E72" s="155">
        <v>13.866199999999999</v>
      </c>
      <c r="F72" s="136" t="s">
        <v>684</v>
      </c>
      <c r="G72" s="136">
        <v>43.14</v>
      </c>
      <c r="H72" s="156">
        <v>21.36</v>
      </c>
      <c r="I72" s="156">
        <v>296.16000000000003</v>
      </c>
      <c r="J72" s="136" t="s">
        <v>685</v>
      </c>
      <c r="K72" s="136">
        <v>302.2</v>
      </c>
      <c r="L72" s="157"/>
      <c r="M72" s="156">
        <f>IF(ISNUMBER(K72/G72),IF(NOT(K72/G72=0),K72/G72, " "), " ")</f>
        <v>7.0050996754751971</v>
      </c>
      <c r="N72" s="154" t="s">
        <v>686</v>
      </c>
    </row>
    <row r="73" spans="1:14" ht="22.8" x14ac:dyDescent="0.25">
      <c r="A73" s="152">
        <v>46</v>
      </c>
      <c r="B73" s="153" t="s">
        <v>687</v>
      </c>
      <c r="C73" s="134" t="s">
        <v>688</v>
      </c>
      <c r="D73" s="154" t="s">
        <v>663</v>
      </c>
      <c r="E73" s="155">
        <v>1</v>
      </c>
      <c r="F73" s="136" t="s">
        <v>689</v>
      </c>
      <c r="G73" s="136">
        <v>15.1</v>
      </c>
      <c r="H73" s="156"/>
      <c r="I73" s="156"/>
      <c r="J73" s="136" t="s">
        <v>690</v>
      </c>
      <c r="K73" s="136">
        <v>38.57</v>
      </c>
      <c r="L73" s="157"/>
      <c r="M73" s="156">
        <f>IF(ISNUMBER(K73/G73),IF(NOT(K73/G73=0),K73/G73, " "), " ")</f>
        <v>2.5543046357615893</v>
      </c>
      <c r="N73" s="154"/>
    </row>
    <row r="74" spans="1:14" ht="22.8" x14ac:dyDescent="0.25">
      <c r="A74" s="152">
        <v>47</v>
      </c>
      <c r="B74" s="153" t="s">
        <v>691</v>
      </c>
      <c r="C74" s="134" t="s">
        <v>692</v>
      </c>
      <c r="D74" s="154" t="s">
        <v>586</v>
      </c>
      <c r="E74" s="155">
        <v>0.6</v>
      </c>
      <c r="F74" s="136" t="s">
        <v>693</v>
      </c>
      <c r="G74" s="136">
        <v>7.27</v>
      </c>
      <c r="H74" s="156"/>
      <c r="I74" s="156"/>
      <c r="J74" s="136" t="s">
        <v>694</v>
      </c>
      <c r="K74" s="136">
        <v>26.22</v>
      </c>
      <c r="L74" s="157"/>
      <c r="M74" s="156">
        <f>IF(ISNUMBER(K74/G74),IF(NOT(K74/G74=0),K74/G74, " "), " ")</f>
        <v>3.6066024759284732</v>
      </c>
      <c r="N74" s="154"/>
    </row>
    <row r="75" spans="1:14" ht="22.8" x14ac:dyDescent="0.25">
      <c r="A75" s="152">
        <v>48</v>
      </c>
      <c r="B75" s="153" t="s">
        <v>695</v>
      </c>
      <c r="C75" s="134" t="s">
        <v>696</v>
      </c>
      <c r="D75" s="154" t="s">
        <v>586</v>
      </c>
      <c r="E75" s="155">
        <v>1.0249999999999999</v>
      </c>
      <c r="F75" s="136" t="s">
        <v>697</v>
      </c>
      <c r="G75" s="136">
        <v>26.96</v>
      </c>
      <c r="H75" s="156"/>
      <c r="I75" s="156"/>
      <c r="J75" s="136" t="s">
        <v>698</v>
      </c>
      <c r="K75" s="136">
        <v>123.64</v>
      </c>
      <c r="L75" s="157"/>
      <c r="M75" s="156">
        <f>IF(ISNUMBER(K75/G75),IF(NOT(K75/G75=0),K75/G75, " "), " ")</f>
        <v>4.586053412462908</v>
      </c>
      <c r="N75" s="154"/>
    </row>
    <row r="76" spans="1:14" ht="45.6" x14ac:dyDescent="0.25">
      <c r="A76" s="152">
        <v>49</v>
      </c>
      <c r="B76" s="153" t="s">
        <v>699</v>
      </c>
      <c r="C76" s="134" t="s">
        <v>700</v>
      </c>
      <c r="D76" s="154" t="s">
        <v>701</v>
      </c>
      <c r="E76" s="155">
        <v>0.8</v>
      </c>
      <c r="F76" s="136" t="s">
        <v>702</v>
      </c>
      <c r="G76" s="136">
        <v>40.24</v>
      </c>
      <c r="H76" s="156"/>
      <c r="I76" s="156"/>
      <c r="J76" s="136" t="s">
        <v>703</v>
      </c>
      <c r="K76" s="136">
        <v>107.32</v>
      </c>
      <c r="L76" s="157"/>
      <c r="M76" s="156">
        <f>IF(ISNUMBER(K76/G76),IF(NOT(K76/G76=0),K76/G76, " "), " ")</f>
        <v>2.6669980119284293</v>
      </c>
      <c r="N76" s="154"/>
    </row>
    <row r="77" spans="1:14" ht="34.200000000000003" x14ac:dyDescent="0.25">
      <c r="A77" s="152">
        <v>50</v>
      </c>
      <c r="B77" s="153" t="s">
        <v>704</v>
      </c>
      <c r="C77" s="134" t="s">
        <v>705</v>
      </c>
      <c r="D77" s="154" t="s">
        <v>663</v>
      </c>
      <c r="E77" s="155">
        <v>1</v>
      </c>
      <c r="F77" s="136" t="s">
        <v>706</v>
      </c>
      <c r="G77" s="136">
        <v>89.89</v>
      </c>
      <c r="H77" s="156"/>
      <c r="I77" s="156"/>
      <c r="J77" s="136" t="s">
        <v>707</v>
      </c>
      <c r="K77" s="136">
        <v>142.05000000000001</v>
      </c>
      <c r="L77" s="157"/>
      <c r="M77" s="156">
        <f>IF(ISNUMBER(K77/G77),IF(NOT(K77/G77=0),K77/G77, " "), " ")</f>
        <v>1.5802647680498387</v>
      </c>
      <c r="N77" s="154"/>
    </row>
    <row r="78" spans="1:14" ht="22.8" x14ac:dyDescent="0.25">
      <c r="A78" s="152">
        <v>51</v>
      </c>
      <c r="B78" s="153" t="s">
        <v>708</v>
      </c>
      <c r="C78" s="134" t="s">
        <v>709</v>
      </c>
      <c r="D78" s="154" t="s">
        <v>663</v>
      </c>
      <c r="E78" s="155">
        <v>1</v>
      </c>
      <c r="F78" s="136" t="s">
        <v>710</v>
      </c>
      <c r="G78" s="136">
        <v>22.3</v>
      </c>
      <c r="H78" s="156"/>
      <c r="I78" s="156"/>
      <c r="J78" s="136" t="s">
        <v>711</v>
      </c>
      <c r="K78" s="136">
        <v>79.06</v>
      </c>
      <c r="L78" s="157"/>
      <c r="M78" s="156">
        <f>IF(ISNUMBER(K78/G78),IF(NOT(K78/G78=0),K78/G78, " "), " ")</f>
        <v>3.5452914798206279</v>
      </c>
      <c r="N78" s="154"/>
    </row>
    <row r="79" spans="1:14" ht="34.200000000000003" x14ac:dyDescent="0.25">
      <c r="A79" s="152">
        <v>52</v>
      </c>
      <c r="B79" s="153" t="s">
        <v>712</v>
      </c>
      <c r="C79" s="134" t="s">
        <v>713</v>
      </c>
      <c r="D79" s="154" t="s">
        <v>663</v>
      </c>
      <c r="E79" s="155">
        <v>1</v>
      </c>
      <c r="F79" s="136" t="s">
        <v>714</v>
      </c>
      <c r="G79" s="136">
        <v>24.9</v>
      </c>
      <c r="H79" s="156"/>
      <c r="I79" s="156"/>
      <c r="J79" s="136" t="s">
        <v>715</v>
      </c>
      <c r="K79" s="136">
        <v>116.75</v>
      </c>
      <c r="L79" s="157"/>
      <c r="M79" s="156">
        <f>IF(ISNUMBER(K79/G79),IF(NOT(K79/G79=0),K79/G79, " "), " ")</f>
        <v>4.6887550200803219</v>
      </c>
      <c r="N79" s="154"/>
    </row>
    <row r="80" spans="1:14" ht="22.8" x14ac:dyDescent="0.25">
      <c r="A80" s="152">
        <v>53</v>
      </c>
      <c r="B80" s="153" t="s">
        <v>716</v>
      </c>
      <c r="C80" s="134" t="s">
        <v>717</v>
      </c>
      <c r="D80" s="154" t="s">
        <v>663</v>
      </c>
      <c r="E80" s="155">
        <v>1</v>
      </c>
      <c r="F80" s="136" t="s">
        <v>718</v>
      </c>
      <c r="G80" s="136">
        <v>21.1</v>
      </c>
      <c r="H80" s="156"/>
      <c r="I80" s="156"/>
      <c r="J80" s="136" t="s">
        <v>719</v>
      </c>
      <c r="K80" s="136">
        <v>129.69999999999999</v>
      </c>
      <c r="L80" s="157"/>
      <c r="M80" s="156">
        <f>IF(ISNUMBER(K80/G80),IF(NOT(K80/G80=0),K80/G80, " "), " ")</f>
        <v>6.1469194312796196</v>
      </c>
      <c r="N80" s="154"/>
    </row>
    <row r="81" spans="1:14" ht="22.8" x14ac:dyDescent="0.25">
      <c r="A81" s="152">
        <v>54</v>
      </c>
      <c r="B81" s="153" t="s">
        <v>720</v>
      </c>
      <c r="C81" s="134" t="s">
        <v>721</v>
      </c>
      <c r="D81" s="154" t="s">
        <v>663</v>
      </c>
      <c r="E81" s="155">
        <v>1</v>
      </c>
      <c r="F81" s="136" t="s">
        <v>722</v>
      </c>
      <c r="G81" s="136">
        <v>29.3</v>
      </c>
      <c r="H81" s="156"/>
      <c r="I81" s="156"/>
      <c r="J81" s="136" t="s">
        <v>723</v>
      </c>
      <c r="K81" s="136">
        <v>74.81</v>
      </c>
      <c r="L81" s="157"/>
      <c r="M81" s="156">
        <f>IF(ISNUMBER(K81/G81),IF(NOT(K81/G81=0),K81/G81, " "), " ")</f>
        <v>2.5532423208191126</v>
      </c>
      <c r="N81" s="154"/>
    </row>
    <row r="82" spans="1:14" ht="22.8" x14ac:dyDescent="0.25">
      <c r="A82" s="152">
        <v>55</v>
      </c>
      <c r="B82" s="153" t="s">
        <v>724</v>
      </c>
      <c r="C82" s="134" t="s">
        <v>725</v>
      </c>
      <c r="D82" s="154" t="s">
        <v>663</v>
      </c>
      <c r="E82" s="155">
        <v>4</v>
      </c>
      <c r="F82" s="136" t="s">
        <v>726</v>
      </c>
      <c r="G82" s="136">
        <v>174</v>
      </c>
      <c r="H82" s="156"/>
      <c r="I82" s="156"/>
      <c r="J82" s="136" t="s">
        <v>727</v>
      </c>
      <c r="K82" s="136">
        <v>465.28</v>
      </c>
      <c r="L82" s="157"/>
      <c r="M82" s="156">
        <f>IF(ISNUMBER(K82/G82),IF(NOT(K82/G82=0),K82/G82, " "), " ")</f>
        <v>2.6740229885057469</v>
      </c>
      <c r="N82" s="154"/>
    </row>
    <row r="83" spans="1:14" ht="22.8" x14ac:dyDescent="0.25">
      <c r="A83" s="152">
        <v>56</v>
      </c>
      <c r="B83" s="153" t="s">
        <v>724</v>
      </c>
      <c r="C83" s="134" t="s">
        <v>728</v>
      </c>
      <c r="D83" s="154" t="s">
        <v>663</v>
      </c>
      <c r="E83" s="155">
        <v>3</v>
      </c>
      <c r="F83" s="136" t="s">
        <v>726</v>
      </c>
      <c r="G83" s="136">
        <v>130.5</v>
      </c>
      <c r="H83" s="156"/>
      <c r="I83" s="156"/>
      <c r="J83" s="136" t="s">
        <v>727</v>
      </c>
      <c r="K83" s="136">
        <v>348.96</v>
      </c>
      <c r="L83" s="157"/>
      <c r="M83" s="156">
        <f>IF(ISNUMBER(K83/G83),IF(NOT(K83/G83=0),K83/G83, " "), " ")</f>
        <v>2.6740229885057469</v>
      </c>
      <c r="N83" s="154"/>
    </row>
    <row r="84" spans="1:14" ht="22.8" x14ac:dyDescent="0.25">
      <c r="A84" s="152">
        <v>57</v>
      </c>
      <c r="B84" s="153" t="s">
        <v>724</v>
      </c>
      <c r="C84" s="134" t="s">
        <v>729</v>
      </c>
      <c r="D84" s="154" t="s">
        <v>663</v>
      </c>
      <c r="E84" s="155">
        <v>1</v>
      </c>
      <c r="F84" s="136" t="s">
        <v>726</v>
      </c>
      <c r="G84" s="136">
        <v>43.5</v>
      </c>
      <c r="H84" s="156"/>
      <c r="I84" s="156"/>
      <c r="J84" s="136" t="s">
        <v>727</v>
      </c>
      <c r="K84" s="136">
        <v>116.32</v>
      </c>
      <c r="L84" s="157"/>
      <c r="M84" s="156">
        <f>IF(ISNUMBER(K84/G84),IF(NOT(K84/G84=0),K84/G84, " "), " ")</f>
        <v>2.6740229885057469</v>
      </c>
      <c r="N84" s="154"/>
    </row>
    <row r="85" spans="1:14" ht="22.8" x14ac:dyDescent="0.25">
      <c r="A85" s="152">
        <v>58</v>
      </c>
      <c r="B85" s="153" t="s">
        <v>730</v>
      </c>
      <c r="C85" s="134" t="s">
        <v>731</v>
      </c>
      <c r="D85" s="154" t="s">
        <v>663</v>
      </c>
      <c r="E85" s="155">
        <v>2</v>
      </c>
      <c r="F85" s="136" t="s">
        <v>732</v>
      </c>
      <c r="G85" s="136">
        <v>184.94</v>
      </c>
      <c r="H85" s="156"/>
      <c r="I85" s="156"/>
      <c r="J85" s="136" t="s">
        <v>733</v>
      </c>
      <c r="K85" s="136">
        <v>610.58000000000004</v>
      </c>
      <c r="L85" s="157"/>
      <c r="M85" s="156">
        <f>IF(ISNUMBER(K85/G85),IF(NOT(K85/G85=0),K85/G85, " "), " ")</f>
        <v>3.3015031902238565</v>
      </c>
      <c r="N85" s="154"/>
    </row>
    <row r="86" spans="1:14" ht="22.8" x14ac:dyDescent="0.25">
      <c r="A86" s="152">
        <v>59</v>
      </c>
      <c r="B86" s="153" t="s">
        <v>734</v>
      </c>
      <c r="C86" s="134" t="s">
        <v>735</v>
      </c>
      <c r="D86" s="154" t="s">
        <v>663</v>
      </c>
      <c r="E86" s="155">
        <v>1</v>
      </c>
      <c r="F86" s="136" t="s">
        <v>736</v>
      </c>
      <c r="G86" s="136">
        <v>240</v>
      </c>
      <c r="H86" s="156"/>
      <c r="I86" s="156"/>
      <c r="J86" s="136" t="s">
        <v>737</v>
      </c>
      <c r="K86" s="136">
        <v>684.09</v>
      </c>
      <c r="L86" s="157"/>
      <c r="M86" s="156">
        <f>IF(ISNUMBER(K86/G86),IF(NOT(K86/G86=0),K86/G86, " "), " ")</f>
        <v>2.8503750000000001</v>
      </c>
      <c r="N86" s="154"/>
    </row>
    <row r="87" spans="1:14" ht="22.8" x14ac:dyDescent="0.25">
      <c r="A87" s="152">
        <v>60</v>
      </c>
      <c r="B87" s="153" t="s">
        <v>738</v>
      </c>
      <c r="C87" s="134" t="s">
        <v>739</v>
      </c>
      <c r="D87" s="154" t="s">
        <v>663</v>
      </c>
      <c r="E87" s="155">
        <v>12</v>
      </c>
      <c r="F87" s="136" t="s">
        <v>740</v>
      </c>
      <c r="G87" s="136">
        <v>28.92</v>
      </c>
      <c r="H87" s="156"/>
      <c r="I87" s="156"/>
      <c r="J87" s="136" t="s">
        <v>741</v>
      </c>
      <c r="K87" s="136">
        <v>210.84</v>
      </c>
      <c r="L87" s="157"/>
      <c r="M87" s="156">
        <f>IF(ISNUMBER(K87/G87),IF(NOT(K87/G87=0),K87/G87, " "), " ")</f>
        <v>7.2904564315352696</v>
      </c>
      <c r="N87" s="154"/>
    </row>
    <row r="88" spans="1:14" ht="22.8" x14ac:dyDescent="0.25">
      <c r="A88" s="152">
        <v>61</v>
      </c>
      <c r="B88" s="153" t="s">
        <v>742</v>
      </c>
      <c r="C88" s="134" t="s">
        <v>743</v>
      </c>
      <c r="D88" s="154" t="s">
        <v>701</v>
      </c>
      <c r="E88" s="155">
        <v>0.8</v>
      </c>
      <c r="F88" s="136" t="s">
        <v>744</v>
      </c>
      <c r="G88" s="136">
        <v>62.16</v>
      </c>
      <c r="H88" s="156"/>
      <c r="I88" s="156"/>
      <c r="J88" s="136" t="s">
        <v>745</v>
      </c>
      <c r="K88" s="136">
        <v>290.60000000000002</v>
      </c>
      <c r="L88" s="157"/>
      <c r="M88" s="156">
        <f>IF(ISNUMBER(K88/G88),IF(NOT(K88/G88=0),K88/G88, " "), " ")</f>
        <v>4.6750321750321753</v>
      </c>
      <c r="N88" s="154"/>
    </row>
    <row r="89" spans="1:14" ht="22.8" x14ac:dyDescent="0.25">
      <c r="A89" s="152">
        <v>62</v>
      </c>
      <c r="B89" s="153" t="s">
        <v>746</v>
      </c>
      <c r="C89" s="134" t="s">
        <v>747</v>
      </c>
      <c r="D89" s="154" t="s">
        <v>663</v>
      </c>
      <c r="E89" s="155">
        <v>1</v>
      </c>
      <c r="F89" s="136" t="s">
        <v>748</v>
      </c>
      <c r="G89" s="136">
        <v>700</v>
      </c>
      <c r="H89" s="156"/>
      <c r="I89" s="156"/>
      <c r="J89" s="136" t="s">
        <v>749</v>
      </c>
      <c r="K89" s="136">
        <v>896.57</v>
      </c>
      <c r="L89" s="157"/>
      <c r="M89" s="156">
        <f>IF(ISNUMBER(K89/G89),IF(NOT(K89/G89=0),K89/G89, " "), " ")</f>
        <v>1.2808142857142857</v>
      </c>
      <c r="N89" s="154"/>
    </row>
    <row r="90" spans="1:14" ht="57" x14ac:dyDescent="0.25">
      <c r="A90" s="152">
        <v>63</v>
      </c>
      <c r="B90" s="153" t="s">
        <v>750</v>
      </c>
      <c r="C90" s="134" t="s">
        <v>751</v>
      </c>
      <c r="D90" s="154" t="s">
        <v>663</v>
      </c>
      <c r="E90" s="155">
        <v>2</v>
      </c>
      <c r="F90" s="136" t="s">
        <v>752</v>
      </c>
      <c r="G90" s="136">
        <v>49</v>
      </c>
      <c r="H90" s="156"/>
      <c r="I90" s="156"/>
      <c r="J90" s="136" t="s">
        <v>753</v>
      </c>
      <c r="K90" s="136">
        <v>141.97999999999999</v>
      </c>
      <c r="L90" s="157"/>
      <c r="M90" s="156">
        <f>IF(ISNUMBER(K90/G90),IF(NOT(K90/G90=0),K90/G90, " "), " ")</f>
        <v>2.8975510204081631</v>
      </c>
      <c r="N90" s="154"/>
    </row>
    <row r="91" spans="1:14" ht="22.8" x14ac:dyDescent="0.25">
      <c r="A91" s="152">
        <v>64</v>
      </c>
      <c r="B91" s="153" t="s">
        <v>754</v>
      </c>
      <c r="C91" s="134" t="s">
        <v>755</v>
      </c>
      <c r="D91" s="154" t="s">
        <v>663</v>
      </c>
      <c r="E91" s="155">
        <v>12</v>
      </c>
      <c r="F91" s="136" t="s">
        <v>756</v>
      </c>
      <c r="G91" s="136">
        <v>18.72</v>
      </c>
      <c r="H91" s="156"/>
      <c r="I91" s="156"/>
      <c r="J91" s="136" t="s">
        <v>757</v>
      </c>
      <c r="K91" s="136">
        <v>43.56</v>
      </c>
      <c r="L91" s="157"/>
      <c r="M91" s="156">
        <f>IF(ISNUMBER(K91/G91),IF(NOT(K91/G91=0),K91/G91, " "), " ")</f>
        <v>2.3269230769230771</v>
      </c>
      <c r="N91" s="154"/>
    </row>
    <row r="92" spans="1:14" ht="22.8" x14ac:dyDescent="0.25">
      <c r="A92" s="152">
        <v>65</v>
      </c>
      <c r="B92" s="153" t="s">
        <v>758</v>
      </c>
      <c r="C92" s="134" t="s">
        <v>759</v>
      </c>
      <c r="D92" s="154" t="s">
        <v>663</v>
      </c>
      <c r="E92" s="155">
        <v>1</v>
      </c>
      <c r="F92" s="136" t="s">
        <v>760</v>
      </c>
      <c r="G92" s="136">
        <v>2.4500000000000002</v>
      </c>
      <c r="H92" s="156"/>
      <c r="I92" s="156"/>
      <c r="J92" s="136" t="s">
        <v>761</v>
      </c>
      <c r="K92" s="136">
        <v>6.14</v>
      </c>
      <c r="L92" s="157"/>
      <c r="M92" s="156">
        <f>IF(ISNUMBER(K92/G92),IF(NOT(K92/G92=0),K92/G92, " "), " ")</f>
        <v>2.5061224489795917</v>
      </c>
      <c r="N92" s="154"/>
    </row>
    <row r="93" spans="1:14" ht="22.8" x14ac:dyDescent="0.25">
      <c r="A93" s="152">
        <v>66</v>
      </c>
      <c r="B93" s="153" t="s">
        <v>762</v>
      </c>
      <c r="C93" s="134" t="s">
        <v>763</v>
      </c>
      <c r="D93" s="154" t="s">
        <v>627</v>
      </c>
      <c r="E93" s="155">
        <v>14</v>
      </c>
      <c r="F93" s="136" t="s">
        <v>764</v>
      </c>
      <c r="G93" s="136">
        <v>236.88</v>
      </c>
      <c r="H93" s="156"/>
      <c r="I93" s="156"/>
      <c r="J93" s="136" t="s">
        <v>765</v>
      </c>
      <c r="K93" s="136">
        <v>666.12</v>
      </c>
      <c r="L93" s="157"/>
      <c r="M93" s="156">
        <f>IF(ISNUMBER(K93/G93),IF(NOT(K93/G93=0),K93/G93, " "), " ")</f>
        <v>2.8120567375886525</v>
      </c>
      <c r="N93" s="154"/>
    </row>
    <row r="94" spans="1:14" ht="22.8" x14ac:dyDescent="0.25">
      <c r="A94" s="152">
        <v>67</v>
      </c>
      <c r="B94" s="153" t="s">
        <v>766</v>
      </c>
      <c r="C94" s="134" t="s">
        <v>767</v>
      </c>
      <c r="D94" s="154" t="s">
        <v>663</v>
      </c>
      <c r="E94" s="155">
        <v>1</v>
      </c>
      <c r="F94" s="136" t="s">
        <v>768</v>
      </c>
      <c r="G94" s="136">
        <v>0.95</v>
      </c>
      <c r="H94" s="156"/>
      <c r="I94" s="156"/>
      <c r="J94" s="136" t="s">
        <v>769</v>
      </c>
      <c r="K94" s="136">
        <v>4.2300000000000004</v>
      </c>
      <c r="L94" s="157"/>
      <c r="M94" s="156">
        <f>IF(ISNUMBER(K94/G94),IF(NOT(K94/G94=0),K94/G94, " "), " ")</f>
        <v>4.4526315789473694</v>
      </c>
      <c r="N94" s="154"/>
    </row>
    <row r="95" spans="1:14" ht="34.200000000000003" x14ac:dyDescent="0.25">
      <c r="A95" s="152">
        <v>68</v>
      </c>
      <c r="B95" s="153" t="s">
        <v>770</v>
      </c>
      <c r="C95" s="134" t="s">
        <v>771</v>
      </c>
      <c r="D95" s="154" t="s">
        <v>663</v>
      </c>
      <c r="E95" s="155">
        <v>2</v>
      </c>
      <c r="F95" s="136" t="s">
        <v>772</v>
      </c>
      <c r="G95" s="136">
        <v>24.92</v>
      </c>
      <c r="H95" s="156"/>
      <c r="I95" s="156"/>
      <c r="J95" s="136" t="s">
        <v>773</v>
      </c>
      <c r="K95" s="136">
        <v>58.44</v>
      </c>
      <c r="L95" s="157"/>
      <c r="M95" s="156">
        <f>IF(ISNUMBER(K95/G95),IF(NOT(K95/G95=0),K95/G95, " "), " ")</f>
        <v>2.3451043338683784</v>
      </c>
      <c r="N95" s="154"/>
    </row>
    <row r="96" spans="1:14" ht="19.350000000000001" customHeight="1" x14ac:dyDescent="0.25">
      <c r="A96" s="150" t="s">
        <v>774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</row>
    <row r="97" spans="1:14" ht="19.350000000000001" customHeight="1" x14ac:dyDescent="0.25">
      <c r="A97" s="128" t="s">
        <v>561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</row>
    <row r="98" spans="1:14" ht="22.8" x14ac:dyDescent="0.25">
      <c r="A98" s="152">
        <v>69</v>
      </c>
      <c r="B98" s="153" t="s">
        <v>775</v>
      </c>
      <c r="C98" s="134" t="s">
        <v>776</v>
      </c>
      <c r="D98" s="154" t="s">
        <v>663</v>
      </c>
      <c r="E98" s="155">
        <v>11</v>
      </c>
      <c r="F98" s="136" t="s">
        <v>534</v>
      </c>
      <c r="G98" s="136"/>
      <c r="H98" s="156"/>
      <c r="I98" s="156"/>
      <c r="J98" s="136" t="s">
        <v>534</v>
      </c>
      <c r="K98" s="136"/>
      <c r="L98" s="157"/>
      <c r="M98" s="156" t="str">
        <f>IF(ISNUMBER(K98/G98),IF(NOT(K98/G98=0),K98/G98, " "), " ")</f>
        <v xml:space="preserve"> </v>
      </c>
      <c r="N98" s="154"/>
    </row>
    <row r="99" spans="1:14" ht="22.8" x14ac:dyDescent="0.25">
      <c r="A99" s="152">
        <v>70</v>
      </c>
      <c r="B99" s="153" t="s">
        <v>777</v>
      </c>
      <c r="C99" s="134" t="s">
        <v>778</v>
      </c>
      <c r="D99" s="154" t="s">
        <v>627</v>
      </c>
      <c r="E99" s="155">
        <v>5.8680000000000003</v>
      </c>
      <c r="F99" s="136" t="s">
        <v>534</v>
      </c>
      <c r="G99" s="136"/>
      <c r="H99" s="156"/>
      <c r="I99" s="156"/>
      <c r="J99" s="136" t="s">
        <v>534</v>
      </c>
      <c r="K99" s="136"/>
      <c r="L99" s="157"/>
      <c r="M99" s="156" t="str">
        <f>IF(ISNUMBER(K99/G99),IF(NOT(K99/G99=0),K99/G99, " "), " ")</f>
        <v xml:space="preserve"> </v>
      </c>
      <c r="N99" s="154"/>
    </row>
    <row r="100" spans="1:14" ht="22.8" x14ac:dyDescent="0.25">
      <c r="A100" s="152">
        <v>71</v>
      </c>
      <c r="B100" s="153" t="s">
        <v>779</v>
      </c>
      <c r="C100" s="134" t="s">
        <v>780</v>
      </c>
      <c r="D100" s="154" t="s">
        <v>570</v>
      </c>
      <c r="E100" s="155">
        <v>1.9900000000000001E-2</v>
      </c>
      <c r="F100" s="136" t="s">
        <v>534</v>
      </c>
      <c r="G100" s="136"/>
      <c r="H100" s="156"/>
      <c r="I100" s="156"/>
      <c r="J100" s="136" t="s">
        <v>534</v>
      </c>
      <c r="K100" s="136"/>
      <c r="L100" s="157"/>
      <c r="M100" s="156" t="str">
        <f>IF(ISNUMBER(K100/G100),IF(NOT(K100/G100=0),K100/G100, " "), " ")</f>
        <v xml:space="preserve"> </v>
      </c>
      <c r="N100" s="154"/>
    </row>
    <row r="101" spans="1:14" ht="22.8" x14ac:dyDescent="0.25">
      <c r="A101" s="158">
        <v>72</v>
      </c>
      <c r="B101" s="159" t="s">
        <v>781</v>
      </c>
      <c r="C101" s="140" t="s">
        <v>782</v>
      </c>
      <c r="D101" s="160" t="s">
        <v>570</v>
      </c>
      <c r="E101" s="161">
        <v>4.4000000000000003E-3</v>
      </c>
      <c r="F101" s="142" t="s">
        <v>534</v>
      </c>
      <c r="G101" s="142"/>
      <c r="H101" s="162"/>
      <c r="I101" s="162"/>
      <c r="J101" s="142" t="s">
        <v>534</v>
      </c>
      <c r="K101" s="142"/>
      <c r="L101" s="163"/>
      <c r="M101" s="162" t="str">
        <f>IF(ISNUMBER(K101/G101),IF(NOT(K101/G101=0),K101/G101, " "), " ")</f>
        <v xml:space="preserve"> </v>
      </c>
      <c r="N101" s="160"/>
    </row>
    <row r="102" spans="1:14" x14ac:dyDescent="0.25">
      <c r="A102" s="144" t="s">
        <v>457</v>
      </c>
      <c r="B102" s="145"/>
      <c r="C102" s="145"/>
      <c r="D102" s="145"/>
      <c r="E102" s="145"/>
      <c r="F102" s="145"/>
      <c r="G102" s="164">
        <v>5437</v>
      </c>
      <c r="H102" s="165"/>
      <c r="I102" s="165"/>
      <c r="J102" s="165"/>
      <c r="K102" s="164">
        <v>30372</v>
      </c>
      <c r="L102" s="166"/>
      <c r="M102" s="164">
        <f ca="1">IF(ISNUMBER(INDIRECT("K" &amp; ROW())/INDIRECT("G" &amp; ROW())),INDIRECT("K" &amp; ROW())/INDIRECT("G" &amp; ROW()), " ")</f>
        <v>5.5861688431120102</v>
      </c>
      <c r="N102" s="146" t="s">
        <v>783</v>
      </c>
    </row>
    <row r="103" spans="1:14" x14ac:dyDescent="0.25">
      <c r="A103" s="144" t="s">
        <v>462</v>
      </c>
      <c r="B103" s="145"/>
      <c r="C103" s="145"/>
      <c r="D103" s="145"/>
      <c r="E103" s="145"/>
      <c r="F103" s="145"/>
      <c r="G103" s="164"/>
      <c r="H103" s="165"/>
      <c r="I103" s="165"/>
      <c r="J103" s="165"/>
      <c r="K103" s="164"/>
      <c r="L103" s="166"/>
      <c r="M103" s="164" t="str">
        <f ca="1">IF(ISNUMBER(INDIRECT("K" &amp; ROW())/INDIRECT("G" &amp; ROW())),INDIRECT("K" &amp; ROW())/INDIRECT("G" &amp; ROW()), " ")</f>
        <v xml:space="preserve"> </v>
      </c>
      <c r="N103" s="146" t="s">
        <v>783</v>
      </c>
    </row>
    <row r="104" spans="1:14" x14ac:dyDescent="0.25">
      <c r="A104" s="144" t="s">
        <v>463</v>
      </c>
      <c r="B104" s="145"/>
      <c r="C104" s="145"/>
      <c r="D104" s="145"/>
      <c r="E104" s="145"/>
      <c r="F104" s="145"/>
      <c r="G104" s="164">
        <v>1828</v>
      </c>
      <c r="H104" s="165"/>
      <c r="I104" s="165"/>
      <c r="J104" s="165"/>
      <c r="K104" s="164">
        <v>20145</v>
      </c>
      <c r="L104" s="166"/>
      <c r="M104" s="164">
        <f ca="1">IF(ISNUMBER(INDIRECT("K" &amp; ROW())/INDIRECT("G" &amp; ROW())),INDIRECT("K" &amp; ROW())/INDIRECT("G" &amp; ROW()), " ")</f>
        <v>11.020240700218819</v>
      </c>
      <c r="N104" s="146" t="s">
        <v>783</v>
      </c>
    </row>
    <row r="105" spans="1:14" x14ac:dyDescent="0.25">
      <c r="A105" s="144" t="s">
        <v>464</v>
      </c>
      <c r="B105" s="145"/>
      <c r="C105" s="145"/>
      <c r="D105" s="145"/>
      <c r="E105" s="145"/>
      <c r="F105" s="145"/>
      <c r="G105" s="164">
        <v>3554</v>
      </c>
      <c r="H105" s="165"/>
      <c r="I105" s="165"/>
      <c r="J105" s="165"/>
      <c r="K105" s="164">
        <v>9858</v>
      </c>
      <c r="L105" s="166"/>
      <c r="M105" s="164">
        <f ca="1">IF(ISNUMBER(INDIRECT("K" &amp; ROW())/INDIRECT("G" &amp; ROW())),INDIRECT("K" &amp; ROW())/INDIRECT("G" &amp; ROW()), " ")</f>
        <v>2.7737760270118175</v>
      </c>
      <c r="N105" s="146" t="s">
        <v>783</v>
      </c>
    </row>
    <row r="106" spans="1:14" x14ac:dyDescent="0.25">
      <c r="A106" s="144" t="s">
        <v>465</v>
      </c>
      <c r="B106" s="145"/>
      <c r="C106" s="145"/>
      <c r="D106" s="145"/>
      <c r="E106" s="145"/>
      <c r="F106" s="145"/>
      <c r="G106" s="164">
        <v>76</v>
      </c>
      <c r="H106" s="165"/>
      <c r="I106" s="165"/>
      <c r="J106" s="165"/>
      <c r="K106" s="164">
        <v>605</v>
      </c>
      <c r="L106" s="166"/>
      <c r="M106" s="164">
        <f ca="1">IF(ISNUMBER(INDIRECT("K" &amp; ROW())/INDIRECT("G" &amp; ROW())),INDIRECT("K" &amp; ROW())/INDIRECT("G" &amp; ROW()), " ")</f>
        <v>7.9605263157894735</v>
      </c>
      <c r="N106" s="146" t="s">
        <v>783</v>
      </c>
    </row>
    <row r="107" spans="1:14" x14ac:dyDescent="0.25">
      <c r="A107" s="147" t="s">
        <v>466</v>
      </c>
      <c r="B107" s="148"/>
      <c r="C107" s="148"/>
      <c r="D107" s="148"/>
      <c r="E107" s="148"/>
      <c r="F107" s="148"/>
      <c r="G107" s="167">
        <v>1847</v>
      </c>
      <c r="H107" s="168"/>
      <c r="I107" s="168"/>
      <c r="J107" s="168"/>
      <c r="K107" s="167">
        <v>17371</v>
      </c>
      <c r="L107" s="169"/>
      <c r="M107" s="167">
        <f ca="1">IF(ISNUMBER(INDIRECT("K" &amp; ROW())/INDIRECT("G" &amp; ROW())),INDIRECT("K" &amp; ROW())/INDIRECT("G" &amp; ROW()), " ")</f>
        <v>9.4049810503519229</v>
      </c>
      <c r="N107" s="149" t="s">
        <v>783</v>
      </c>
    </row>
    <row r="108" spans="1:14" x14ac:dyDescent="0.25">
      <c r="A108" s="147" t="s">
        <v>467</v>
      </c>
      <c r="B108" s="148"/>
      <c r="C108" s="148"/>
      <c r="D108" s="148"/>
      <c r="E108" s="148"/>
      <c r="F108" s="148"/>
      <c r="G108" s="167">
        <v>1161</v>
      </c>
      <c r="H108" s="168"/>
      <c r="I108" s="168"/>
      <c r="J108" s="168"/>
      <c r="K108" s="167">
        <v>10200</v>
      </c>
      <c r="L108" s="169"/>
      <c r="M108" s="167">
        <f ca="1">IF(ISNUMBER(INDIRECT("K" &amp; ROW())/INDIRECT("G" &amp; ROW())),INDIRECT("K" &amp; ROW())/INDIRECT("G" &amp; ROW()), " ")</f>
        <v>8.7855297157622747</v>
      </c>
      <c r="N108" s="149" t="s">
        <v>783</v>
      </c>
    </row>
    <row r="109" spans="1:14" x14ac:dyDescent="0.25">
      <c r="A109" s="147" t="s">
        <v>468</v>
      </c>
      <c r="B109" s="148"/>
      <c r="C109" s="148"/>
      <c r="D109" s="148"/>
      <c r="E109" s="148"/>
      <c r="F109" s="148"/>
      <c r="G109" s="167"/>
      <c r="H109" s="168"/>
      <c r="I109" s="168"/>
      <c r="J109" s="168"/>
      <c r="K109" s="167"/>
      <c r="L109" s="169"/>
      <c r="M109" s="167" t="str">
        <f ca="1">IF(ISNUMBER(INDIRECT("K" &amp; ROW())/INDIRECT("G" &amp; ROW())),INDIRECT("K" &amp; ROW())/INDIRECT("G" &amp; ROW()), " ")</f>
        <v xml:space="preserve"> </v>
      </c>
      <c r="N109" s="149" t="s">
        <v>783</v>
      </c>
    </row>
    <row r="110" spans="1:14" ht="30" customHeight="1" x14ac:dyDescent="0.25">
      <c r="A110" s="144" t="s">
        <v>469</v>
      </c>
      <c r="B110" s="145"/>
      <c r="C110" s="145"/>
      <c r="D110" s="145"/>
      <c r="E110" s="145"/>
      <c r="F110" s="145"/>
      <c r="G110" s="164">
        <v>5174</v>
      </c>
      <c r="H110" s="165"/>
      <c r="I110" s="165"/>
      <c r="J110" s="165"/>
      <c r="K110" s="164">
        <v>35388</v>
      </c>
      <c r="L110" s="166"/>
      <c r="M110" s="164">
        <f ca="1">IF(ISNUMBER(INDIRECT("K" &amp; ROW())/INDIRECT("G" &amp; ROW())),INDIRECT("K" &amp; ROW())/INDIRECT("G" &amp; ROW()), " ")</f>
        <v>6.8395825280247387</v>
      </c>
      <c r="N110" s="146" t="s">
        <v>783</v>
      </c>
    </row>
    <row r="111" spans="1:14" ht="30" customHeight="1" x14ac:dyDescent="0.25">
      <c r="A111" s="144" t="s">
        <v>470</v>
      </c>
      <c r="B111" s="145"/>
      <c r="C111" s="145"/>
      <c r="D111" s="145"/>
      <c r="E111" s="145"/>
      <c r="F111" s="145"/>
      <c r="G111" s="164">
        <v>460</v>
      </c>
      <c r="H111" s="165"/>
      <c r="I111" s="165"/>
      <c r="J111" s="165"/>
      <c r="K111" s="164">
        <v>3620</v>
      </c>
      <c r="L111" s="166"/>
      <c r="M111" s="164">
        <f ca="1">IF(ISNUMBER(INDIRECT("K" &amp; ROW())/INDIRECT("G" &amp; ROW())),INDIRECT("K" &amp; ROW())/INDIRECT("G" &amp; ROW()), " ")</f>
        <v>7.8695652173913047</v>
      </c>
      <c r="N111" s="146" t="s">
        <v>783</v>
      </c>
    </row>
    <row r="112" spans="1:14" ht="30" customHeight="1" x14ac:dyDescent="0.25">
      <c r="A112" s="144" t="s">
        <v>471</v>
      </c>
      <c r="B112" s="145"/>
      <c r="C112" s="145"/>
      <c r="D112" s="145"/>
      <c r="E112" s="145"/>
      <c r="F112" s="145"/>
      <c r="G112" s="164">
        <v>1906</v>
      </c>
      <c r="H112" s="165"/>
      <c r="I112" s="165"/>
      <c r="J112" s="165"/>
      <c r="K112" s="164">
        <v>10671</v>
      </c>
      <c r="L112" s="166"/>
      <c r="M112" s="164">
        <f ca="1">IF(ISNUMBER(INDIRECT("K" &amp; ROW())/INDIRECT("G" &amp; ROW())),INDIRECT("K" &amp; ROW())/INDIRECT("G" &amp; ROW()), " ")</f>
        <v>5.5986358866736623</v>
      </c>
      <c r="N112" s="146" t="s">
        <v>783</v>
      </c>
    </row>
    <row r="113" spans="1:14" x14ac:dyDescent="0.25">
      <c r="A113" s="144" t="s">
        <v>472</v>
      </c>
      <c r="B113" s="145"/>
      <c r="C113" s="145"/>
      <c r="D113" s="145"/>
      <c r="E113" s="145"/>
      <c r="F113" s="145"/>
      <c r="G113" s="164">
        <v>848</v>
      </c>
      <c r="H113" s="165"/>
      <c r="I113" s="165"/>
      <c r="J113" s="165"/>
      <c r="K113" s="164">
        <v>7956</v>
      </c>
      <c r="L113" s="166"/>
      <c r="M113" s="164">
        <f ca="1">IF(ISNUMBER(INDIRECT("K" &amp; ROW())/INDIRECT("G" &amp; ROW())),INDIRECT("K" &amp; ROW())/INDIRECT("G" &amp; ROW()), " ")</f>
        <v>9.3820754716981138</v>
      </c>
      <c r="N113" s="146" t="s">
        <v>783</v>
      </c>
    </row>
    <row r="114" spans="1:14" x14ac:dyDescent="0.25">
      <c r="A114" s="144" t="s">
        <v>473</v>
      </c>
      <c r="B114" s="145"/>
      <c r="C114" s="145"/>
      <c r="D114" s="145"/>
      <c r="E114" s="145"/>
      <c r="F114" s="145"/>
      <c r="G114" s="164">
        <v>17</v>
      </c>
      <c r="H114" s="165"/>
      <c r="I114" s="165"/>
      <c r="J114" s="165"/>
      <c r="K114" s="164">
        <v>133</v>
      </c>
      <c r="L114" s="166"/>
      <c r="M114" s="164">
        <f ca="1">IF(ISNUMBER(INDIRECT("K" &amp; ROW())/INDIRECT("G" &amp; ROW())),INDIRECT("K" &amp; ROW())/INDIRECT("G" &amp; ROW()), " ")</f>
        <v>7.8235294117647056</v>
      </c>
      <c r="N114" s="146" t="s">
        <v>783</v>
      </c>
    </row>
    <row r="115" spans="1:14" x14ac:dyDescent="0.25">
      <c r="A115" s="144" t="s">
        <v>474</v>
      </c>
      <c r="B115" s="145"/>
      <c r="C115" s="145"/>
      <c r="D115" s="145"/>
      <c r="E115" s="145"/>
      <c r="F115" s="145"/>
      <c r="G115" s="164">
        <v>40</v>
      </c>
      <c r="H115" s="165"/>
      <c r="I115" s="165"/>
      <c r="J115" s="165"/>
      <c r="K115" s="164">
        <v>175</v>
      </c>
      <c r="L115" s="166"/>
      <c r="M115" s="164">
        <f ca="1">IF(ISNUMBER(INDIRECT("K" &amp; ROW())/INDIRECT("G" &amp; ROW())),INDIRECT("K" &amp; ROW())/INDIRECT("G" &amp; ROW()), " ")</f>
        <v>4.375</v>
      </c>
      <c r="N115" s="146" t="s">
        <v>783</v>
      </c>
    </row>
    <row r="116" spans="1:14" x14ac:dyDescent="0.25">
      <c r="A116" s="144" t="s">
        <v>475</v>
      </c>
      <c r="B116" s="145"/>
      <c r="C116" s="145"/>
      <c r="D116" s="145"/>
      <c r="E116" s="145"/>
      <c r="F116" s="145"/>
      <c r="G116" s="164">
        <v>8445</v>
      </c>
      <c r="H116" s="165"/>
      <c r="I116" s="165"/>
      <c r="J116" s="165"/>
      <c r="K116" s="164">
        <v>57943</v>
      </c>
      <c r="L116" s="166"/>
      <c r="M116" s="164">
        <f ca="1">IF(ISNUMBER(INDIRECT("K" &amp; ROW())/INDIRECT("G" &amp; ROW())),INDIRECT("K" &amp; ROW())/INDIRECT("G" &amp; ROW()), " ")</f>
        <v>6.8612196566015395</v>
      </c>
      <c r="N116" s="146" t="s">
        <v>783</v>
      </c>
    </row>
    <row r="117" spans="1:14" ht="30" customHeight="1" x14ac:dyDescent="0.25">
      <c r="A117" s="144" t="s">
        <v>476</v>
      </c>
      <c r="B117" s="145"/>
      <c r="C117" s="145"/>
      <c r="D117" s="145"/>
      <c r="E117" s="145"/>
      <c r="F117" s="145"/>
      <c r="G117" s="164">
        <v>737.88</v>
      </c>
      <c r="H117" s="165"/>
      <c r="I117" s="165"/>
      <c r="J117" s="165"/>
      <c r="K117" s="164">
        <v>2651.56</v>
      </c>
      <c r="L117" s="166"/>
      <c r="M117" s="164">
        <f ca="1">IF(ISNUMBER(INDIRECT("K" &amp; ROW())/INDIRECT("G" &amp; ROW())),INDIRECT("K" &amp; ROW())/INDIRECT("G" &amp; ROW()), " ")</f>
        <v>3.5934840353445003</v>
      </c>
      <c r="N117" s="146" t="s">
        <v>783</v>
      </c>
    </row>
    <row r="118" spans="1:14" x14ac:dyDescent="0.25">
      <c r="A118" s="147" t="s">
        <v>477</v>
      </c>
      <c r="B118" s="148"/>
      <c r="C118" s="148"/>
      <c r="D118" s="148"/>
      <c r="E118" s="148"/>
      <c r="F118" s="148"/>
      <c r="G118" s="167">
        <v>9182.8799999999992</v>
      </c>
      <c r="H118" s="168"/>
      <c r="I118" s="168"/>
      <c r="J118" s="168"/>
      <c r="K118" s="167">
        <v>60594.559999999998</v>
      </c>
      <c r="L118" s="169"/>
      <c r="M118" s="167">
        <f ca="1">IF(ISNUMBER(INDIRECT("K" &amp; ROW())/INDIRECT("G" &amp; ROW())),INDIRECT("K" &amp; ROW())/INDIRECT("G" &amp; ROW()), " ")</f>
        <v>6.5986444339902084</v>
      </c>
      <c r="N118" s="149" t="s">
        <v>783</v>
      </c>
    </row>
    <row r="119" spans="1:14" x14ac:dyDescent="0.25">
      <c r="A119" s="48"/>
      <c r="G119" s="67"/>
      <c r="H119" s="68"/>
      <c r="I119" s="68"/>
      <c r="J119" s="68"/>
      <c r="K119" s="67"/>
      <c r="L119" s="69"/>
      <c r="M119" s="67"/>
      <c r="N119" s="48"/>
    </row>
    <row r="120" spans="1:14" x14ac:dyDescent="0.25">
      <c r="A120" s="28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70"/>
      <c r="M120" s="29"/>
      <c r="N120" s="29"/>
    </row>
    <row r="121" spans="1:14" x14ac:dyDescent="0.25">
      <c r="A121" s="75" t="s">
        <v>71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70"/>
      <c r="M121" s="29"/>
      <c r="N121" s="29"/>
    </row>
    <row r="122" spans="1:14" x14ac:dyDescent="0.25">
      <c r="A122" s="3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70"/>
      <c r="M122" s="29"/>
      <c r="N122" s="29"/>
    </row>
    <row r="123" spans="1:14" x14ac:dyDescent="0.25">
      <c r="A123" s="75" t="s">
        <v>72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70"/>
      <c r="M123" s="29"/>
      <c r="N123" s="29"/>
    </row>
  </sheetData>
  <mergeCells count="50">
    <mergeCell ref="A114:F114"/>
    <mergeCell ref="A115:F115"/>
    <mergeCell ref="A116:F116"/>
    <mergeCell ref="A117:F117"/>
    <mergeCell ref="A118:F118"/>
    <mergeCell ref="A108:F108"/>
    <mergeCell ref="A109:F109"/>
    <mergeCell ref="A110:F110"/>
    <mergeCell ref="A111:F111"/>
    <mergeCell ref="A112:F112"/>
    <mergeCell ref="A113:F113"/>
    <mergeCell ref="A102:F102"/>
    <mergeCell ref="A103:F103"/>
    <mergeCell ref="A104:F104"/>
    <mergeCell ref="A105:F105"/>
    <mergeCell ref="A106:F106"/>
    <mergeCell ref="A107:F107"/>
    <mergeCell ref="A24:N24"/>
    <mergeCell ref="A25:N25"/>
    <mergeCell ref="A40:N40"/>
    <mergeCell ref="A48:N48"/>
    <mergeCell ref="A96:N96"/>
    <mergeCell ref="A97:N9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