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<sst xmlns="http://schemas.openxmlformats.org/spreadsheetml/2006/main" count="230" uniqueCount="152">
  <si>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</si>
  <si>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</si>
  <si>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</si>
  <si>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</si>
  <si>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</si>
  <si>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</si>
  <si>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</si>
  <si>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</si>
  <si>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</si>
  <si>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</si>
  <si>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</si>
  <si>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</si>
  <si>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</si>
  <si>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</si>
  <si>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</si>
  <si>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</si>
  <si>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</si>
  <si>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</si>
  <si>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</si>
  <si>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</si>
  <si>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</si>
  <si>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</si>
  <si>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</si>
  <si>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</si>
  <si>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</si>
  <si>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</si>
  <si>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</si>
  <si>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</si>
  <si>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</si>
  <si>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</si>
  <si>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</si>
  <si>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</si>
  <si>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</si>
  <si>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</si>
  <si>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</si>
  <si>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</si>
  <si>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</si>
  <si>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</si>
  <si>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</si>
  <si>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</si>
  <si>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</si>
  <si>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</si>
  <si>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</si>
  <si>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</si>
  <si>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</si>
  <si>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</si>
  <si>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</si>
  <si>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</si>
  <si>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</si>
  <si>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</si>
  <si>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</si>
  <si>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</si>
  <si>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</si>
  <si>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</si>
  <si>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</si>
  <si>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</si>
  <si>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</si>
  <si>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</si>
  <si>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</si>
  <si>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</si>
  <si>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</si>
  <si>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</si>
  <si>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</si>
  <si>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</si>
  <si>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</si>
  <si>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</si>
  <si>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</si>
  <si>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</si>
  <si>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</si>
  <si>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</si>
  <si>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</si>
  <si>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</si>
  <si>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</si>
  <si>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</si>
  <si>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</si>
  <si>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</si>
  <si>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</si>
  <si>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</si>
  <si>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</si>
  <si>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0,15
85
65</t>
  </si>
  <si>
    <t>220,16
187,14
143,1</t>
  </si>
  <si>
    <t>2426,25
2062,31
1577,06</t>
  </si>
  <si>
    <t>ТЕРр67-11-1
Смена патронов
100 шт.
НР 85% от ФОТ
СП 65% от ФОТ</t>
  </si>
  <si>
    <t>390,46
_____
426</t>
  </si>
  <si>
    <t>122,47
49,78
38,07</t>
  </si>
  <si>
    <t>58,57
_____
63,9</t>
  </si>
  <si>
    <t>851,21
548,73
419,61</t>
  </si>
  <si>
    <t>645,56
_____
205,65</t>
  </si>
  <si>
    <t>ТЕРр67-5-1
Смена ламп: накаливания
100 шт.
НР 85% от ФОТ
СП 65% от ФОТ</t>
  </si>
  <si>
    <t>76,54
_____
295</t>
  </si>
  <si>
    <t>55,73
9,76
7,46</t>
  </si>
  <si>
    <t>11,48
_____
44,25</t>
  </si>
  <si>
    <t>216,81
107,6
82,28</t>
  </si>
  <si>
    <t>126,59
_____
90,22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</si>
  <si>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</si>
  <si>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</si>
  <si>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</si>
  <si>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</si>
  <si>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</si>
  <si>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</si>
  <si>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</si>
  <si>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</si>
  <si>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363,42
_____
120,69</t>
  </si>
  <si>
    <t>4005,21
_____
342,47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</si>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</sst>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31.17</v>
      </c>
      <c r="X14" s="27">
        <v>31.17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1029.24/1000</f>
        <v>1.0292399999999999</v>
      </c>
      <c r="I27" s="85"/>
      <c r="J27" s="35" t="s">
        <v>6</v>
      </c>
      <c r="K27" s="86">
        <f>10355.5/1000</f>
        <v>10.355499999999999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1029.24/1000</f>
        <v>1.0292399999999999</v>
      </c>
      <c r="I29" s="85"/>
      <c r="J29" s="35" t="s">
        <v>6</v>
      </c>
      <c r="K29" s="86">
        <f>10355.5/1000</f>
        <v>10.355499999999999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3.1170000000000003E-2</v>
      </c>
      <c r="I30" s="85"/>
      <c r="J30" s="35" t="s">
        <v>8</v>
      </c>
      <c r="K30" s="86">
        <f>(X14+X15)/1000</f>
        <v>3.1170000000000003E-2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363.42</v>
      </c>
      <c r="Z30" s="71">
        <v>308.91000000000003</v>
      </c>
      <c r="AA30" s="71">
        <v>236.22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363.42/1000</f>
        <v>0.36342000000000002</v>
      </c>
      <c r="I31" s="85"/>
      <c r="J31" s="35" t="s">
        <v>6</v>
      </c>
      <c r="K31" s="86">
        <f>4005.21/1000</f>
        <v>4.0052099999999999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4005.21</v>
      </c>
      <c r="Z31" s="72">
        <v>3404.43</v>
      </c>
      <c r="AA31" s="72">
        <v>2603.39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220.16</v>
      </c>
      <c r="J42" s="134"/>
      <c r="K42" s="134" t="s">
        <v>81</v>
      </c>
      <c r="L42" s="135">
        <v>2426.25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484.11</v>
      </c>
      <c r="I46" s="144" t="s">
        <v>102</v>
      </c>
      <c r="J46" s="144"/>
      <c r="K46" s="144">
        <v>4347.68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363.42</v>
      </c>
      <c r="I48" s="144"/>
      <c r="J48" s="144"/>
      <c r="K48" s="144">
        <v>4005.21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120.69</v>
      </c>
      <c r="I49" s="144"/>
      <c r="J49" s="144"/>
      <c r="K49" s="144">
        <v>342.47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308.91000000000003</v>
      </c>
      <c r="I50" s="147"/>
      <c r="J50" s="147"/>
      <c r="K50" s="147">
        <v>3404.43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236.22</v>
      </c>
      <c r="I51" s="147"/>
      <c r="J51" s="147"/>
      <c r="K51" s="147">
        <v>2603.39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1029.24</v>
      </c>
      <c r="I53" s="144"/>
      <c r="J53" s="144"/>
      <c r="K53" s="144">
        <v>10355.5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1029.24</v>
      </c>
      <c r="I54" s="144"/>
      <c r="J54" s="144"/>
      <c r="K54" s="144">
        <v>10355.5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1029.24</v>
      </c>
      <c r="I55" s="147"/>
      <c r="J55" s="147"/>
      <c r="K55" s="147">
        <v>10355.5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1029.24/1000</f>
        <v>1.0292399999999999</v>
      </c>
      <c r="H11" s="85"/>
      <c r="I11" s="55" t="s">
        <v>6</v>
      </c>
      <c r="J11" s="86">
        <f>10355.5/1000</f>
        <v>10.355499999999999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1029.24/1000</f>
        <v>1.0292399999999999</v>
      </c>
      <c r="H13" s="122"/>
      <c r="I13" s="55" t="s">
        <v>6</v>
      </c>
      <c r="J13" s="86">
        <f>10355.5/1000</f>
        <v>10.355499999999999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3.1170000000000003E-2</v>
      </c>
      <c r="H14" s="85"/>
      <c r="I14" s="55" t="s">
        <v>8</v>
      </c>
      <c r="J14" s="86">
        <f>(P14+P15)/1000</f>
        <v>3.1170000000000003E-2</v>
      </c>
      <c r="K14" s="87"/>
      <c r="L14" s="58">
        <v>363.42</v>
      </c>
      <c r="M14" s="35" t="s">
        <v>8</v>
      </c>
      <c r="N14" s="57"/>
      <c r="O14" s="26">
        <v>31.17</v>
      </c>
      <c r="P14" s="27">
        <v>31.17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363.42/1000</f>
        <v>0.36342000000000002</v>
      </c>
      <c r="H15" s="117"/>
      <c r="I15" s="55" t="s">
        <v>6</v>
      </c>
      <c r="J15" s="86">
        <f>4005.21/1000</f>
        <v>4.0052099999999999</v>
      </c>
      <c r="K15" s="87"/>
      <c r="L15" s="59">
        <v>4005.21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5.94</v>
      </c>
      <c r="F26" s="134" t="s">
        <v>118</v>
      </c>
      <c r="G26" s="134">
        <v>58.57</v>
      </c>
      <c r="H26" s="154"/>
      <c r="I26" s="154"/>
      <c r="J26" s="134" t="s">
        <v>119</v>
      </c>
      <c r="K26" s="134">
        <v>645.55999999999995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1.07</v>
      </c>
      <c r="F27" s="134" t="s">
        <v>122</v>
      </c>
      <c r="G27" s="134">
        <v>11.53</v>
      </c>
      <c r="H27" s="154"/>
      <c r="I27" s="154"/>
      <c r="J27" s="134" t="s">
        <v>123</v>
      </c>
      <c r="K27" s="134">
        <v>127.18</v>
      </c>
      <c r="L27" s="155"/>
      <c r="M27" s="154">
        <f>IF(ISNUMBER(K27/G27),IF(NOT(K27/G27=0),K27/G27, " "), " ")</f>
        <v>11.030355594102343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23.68</v>
      </c>
      <c r="F29" s="134" t="s">
        <v>130</v>
      </c>
      <c r="G29" s="134">
        <v>287.95</v>
      </c>
      <c r="H29" s="154"/>
      <c r="I29" s="154"/>
      <c r="J29" s="134" t="s">
        <v>131</v>
      </c>
      <c r="K29" s="134">
        <v>3173.36</v>
      </c>
      <c r="L29" s="155"/>
      <c r="M29" s="154">
        <f>IF(ISNUMBER(K29/G29),IF(NOT(K29/G29=0),K29/G29, " "), " ")</f>
        <v>11.020524396596633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1.5</v>
      </c>
      <c r="F31" s="134" t="s">
        <v>136</v>
      </c>
      <c r="G31" s="134">
        <v>44.25</v>
      </c>
      <c r="H31" s="154">
        <v>58.8</v>
      </c>
      <c r="I31" s="154">
        <v>88.2</v>
      </c>
      <c r="J31" s="134" t="s">
        <v>137</v>
      </c>
      <c r="K31" s="134">
        <v>90.23</v>
      </c>
      <c r="L31" s="155"/>
      <c r="M31" s="154">
        <f>IF(ISNUMBER(K31/G31),IF(NOT(K31/G31=0),K31/G31, " "), " ")</f>
        <v>2.03909604519774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15</v>
      </c>
      <c r="F33" s="140" t="s">
        <v>147</v>
      </c>
      <c r="G33" s="140">
        <v>63.9</v>
      </c>
      <c r="H33" s="160">
        <v>13.42</v>
      </c>
      <c r="I33" s="160">
        <v>201.3</v>
      </c>
      <c r="J33" s="140" t="s">
        <v>148</v>
      </c>
      <c r="K33" s="140">
        <v>205.65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484.11</v>
      </c>
      <c r="H34" s="163"/>
      <c r="I34" s="163"/>
      <c r="J34" s="163"/>
      <c r="K34" s="162">
        <v>4347.68</v>
      </c>
      <c r="L34" s="164"/>
      <c r="M34" s="162">
        <f ca="1">IF(ISNUMBER(INDIRECT("K" &amp; ROW())/INDIRECT("G" &amp; ROW())),INDIRECT("K" &amp; ROW())/INDIRECT("G" &amp; ROW()), " ")</f>
        <v>8.9807688335295701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363.42</v>
      </c>
      <c r="H36" s="163"/>
      <c r="I36" s="163"/>
      <c r="J36" s="163"/>
      <c r="K36" s="162">
        <v>4005.21</v>
      </c>
      <c r="L36" s="164"/>
      <c r="M36" s="162">
        <f ca="1">IF(ISNUMBER(INDIRECT("K" &amp; ROW())/INDIRECT("G" &amp; ROW())),INDIRECT("K" &amp; ROW())/INDIRECT("G" &amp; ROW()), " ")</f>
        <v>11.020884926531286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120.69</v>
      </c>
      <c r="H37" s="163"/>
      <c r="I37" s="163"/>
      <c r="J37" s="163"/>
      <c r="K37" s="162">
        <v>342.47</v>
      </c>
      <c r="L37" s="164"/>
      <c r="M37" s="162">
        <f ca="1">IF(ISNUMBER(INDIRECT("K" &amp; ROW())/INDIRECT("G" &amp; ROW())),INDIRECT("K" &amp; ROW())/INDIRECT("G" &amp; ROW()), " ")</f>
        <v>2.8376004639986747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308.91000000000003</v>
      </c>
      <c r="H38" s="166"/>
      <c r="I38" s="166"/>
      <c r="J38" s="166"/>
      <c r="K38" s="165">
        <v>3404.43</v>
      </c>
      <c r="L38" s="167"/>
      <c r="M38" s="165">
        <f ca="1">IF(ISNUMBER(INDIRECT("K" &amp; ROW())/INDIRECT("G" &amp; ROW())),INDIRECT("K" &amp; ROW())/INDIRECT("G" &amp; ROW()), " ")</f>
        <v>11.020782752257938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236.22</v>
      </c>
      <c r="H39" s="166"/>
      <c r="I39" s="166"/>
      <c r="J39" s="166"/>
      <c r="K39" s="165">
        <v>2603.39</v>
      </c>
      <c r="L39" s="167"/>
      <c r="M39" s="165">
        <f ca="1">IF(ISNUMBER(INDIRECT("K" &amp; ROW())/INDIRECT("G" &amp; ROW())),INDIRECT("K" &amp; ROW())/INDIRECT("G" &amp; ROW()), " ")</f>
        <v>11.021039708746084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1029.24</v>
      </c>
      <c r="H41" s="163"/>
      <c r="I41" s="163"/>
      <c r="J41" s="163"/>
      <c r="K41" s="162">
        <v>10355.5</v>
      </c>
      <c r="L41" s="164"/>
      <c r="M41" s="162">
        <f ca="1">IF(ISNUMBER(INDIRECT("K" &amp; ROW())/INDIRECT("G" &amp; ROW())),INDIRECT("K" &amp; ROW())/INDIRECT("G" &amp; ROW()), " ")</f>
        <v>10.061307372430143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1029.24</v>
      </c>
      <c r="H42" s="163"/>
      <c r="I42" s="163"/>
      <c r="J42" s="163"/>
      <c r="K42" s="162">
        <v>10355.5</v>
      </c>
      <c r="L42" s="164"/>
      <c r="M42" s="162">
        <f ca="1">IF(ISNUMBER(INDIRECT("K" &amp; ROW())/INDIRECT("G" &amp; ROW())),INDIRECT("K" &amp; ROW())/INDIRECT("G" &amp; ROW()), " ")</f>
        <v>10.061307372430143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1029.24</v>
      </c>
      <c r="H43" s="166"/>
      <c r="I43" s="166"/>
      <c r="J43" s="166"/>
      <c r="K43" s="165">
        <v>10355.5</v>
      </c>
      <c r="L43" s="167"/>
      <c r="M43" s="165">
        <f ca="1">IF(ISNUMBER(INDIRECT("K" &amp; ROW())/INDIRECT("G" &amp; ROW())),INDIRECT("K" &amp; ROW())/INDIRECT("G" &amp; ROW()), " ")</f>
        <v>10.061307372430143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