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10" i="16"/>
  <c r="M111" i="16"/>
  <c r="M112" i="16"/>
  <c r="M113" i="16"/>
  <c r="M11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95" i="8"/>
  <c r="K294" i="8"/>
  <c r="H295" i="8"/>
  <c r="H294" i="8"/>
  <c r="J14" i="16"/>
  <c r="G14" i="16"/>
  <c r="K30" i="8"/>
  <c r="H30" i="8"/>
  <c r="A18" i="16"/>
  <c r="B34" i="8"/>
  <c r="M135" i="16"/>
  <c r="M134" i="16"/>
  <c r="M128" i="16"/>
  <c r="M122" i="16"/>
  <c r="M130" i="16"/>
  <c r="M121" i="16"/>
  <c r="M127" i="16"/>
  <c r="M132" i="16"/>
  <c r="M119" i="16"/>
  <c r="M136" i="16"/>
  <c r="M129" i="16"/>
  <c r="M125" i="16"/>
  <c r="M124" i="16"/>
  <c r="M118" i="16"/>
  <c r="M123" i="16"/>
  <c r="M126" i="16"/>
  <c r="M120" i="16"/>
  <c r="M131" i="16"/>
  <c r="M115" i="16"/>
  <c r="M133" i="16"/>
  <c r="M116" i="16"/>
  <c r="M11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7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<sst xmlns="http://schemas.openxmlformats.org/spreadsheetml/2006/main" count="1797" uniqueCount="867">
  <si>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</si>
  <si>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</si>
  <si>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</si>
  <si>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</si>
  <si>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</si>
  <si>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</si>
  <si>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</si>
  <si>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</si>
  <si>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</si>
  <si>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</si>
  <si>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</si>
  <si>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</si>
  <si>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</si>
  <si>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</si>
  <si>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</si>
  <si>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</si>
  <si>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</si>
  <si>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</si>
  <si>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</si>
  <si>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</si>
  <si>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</si>
  <si>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</si>
  <si>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</si>
  <si>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</si>
  <si>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</si>
  <si>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</si>
  <si>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</si>
  <si>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</si>
  <si>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</si>
  <si>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</si>
  <si>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</si>
  <si>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</si>
  <si>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</si>
  <si>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</si>
  <si>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</si>
  <si>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</si>
  <si>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</si>
  <si>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</si>
  <si>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</si>
  <si>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</si>
  <si>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</si>
  <si>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</si>
  <si>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</si>
  <si>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</si>
  <si>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</si>
  <si>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</si>
  <si>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</si>
  <si>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</si>
  <si>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</si>
  <si>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</si>
  <si>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</si>
  <si>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</si>
  <si>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</si>
  <si>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</si>
  <si>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</si>
  <si>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</si>
  <si>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</si>
  <si>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</si>
  <si>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</si>
  <si>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</si>
  <si>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</si>
  <si>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</si>
  <si>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</si>
  <si>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</si>
  <si>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</si>
  <si>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</si>
  <si>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</si>
  <si>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</si>
  <si>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на Школьная 4</t>
  </si>
  <si>
    <t>Сдал:  _________________ //</t>
  </si>
  <si>
    <t>Принял:  _________________ //</t>
  </si>
  <si>
    <t>Раздел 1. ЯНВАРЬ</t>
  </si>
  <si>
    <t>Замена стояка отопления.кв.89. заявка от 27.01.2014г.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</si>
  <si>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</si>
  <si>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</si>
  <si>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</si>
  <si>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</si>
  <si>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</si>
  <si>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</si>
  <si>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</si>
  <si>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</si>
  <si>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</si>
  <si>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</si>
  <si>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</si>
  <si>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</si>
  <si>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</si>
  <si>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</si>
  <si>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</si>
  <si>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ТСЦ-302-1483
Кран шаровой В-В размером: 1/2"
шт.</t>
  </si>
  <si>
    <t>1
88
48</t>
  </si>
  <si>
    <t xml:space="preserve">
_____
35,6</t>
  </si>
  <si>
    <t xml:space="preserve">
_____
36</t>
  </si>
  <si>
    <t xml:space="preserve">
_____
131</t>
  </si>
  <si>
    <t>М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</si>
  <si>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</si>
  <si>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</si>
  <si>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</si>
  <si>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</si>
  <si>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смена сборки кв.89 от 14.01.2014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</si>
  <si>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</si>
  <si>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</si>
  <si>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24
23
13</t>
  </si>
  <si>
    <t>22
_____
1</t>
  </si>
  <si>
    <t>252
216
118</t>
  </si>
  <si>
    <t>245
_____
3</t>
  </si>
  <si>
    <t>ТСЦ-507-3367
Труба из полипропилена PN 25/25
м</t>
  </si>
  <si>
    <t>1
63
40</t>
  </si>
  <si>
    <t xml:space="preserve">
_____
16,92</t>
  </si>
  <si>
    <t xml:space="preserve">
_____
17</t>
  </si>
  <si>
    <t xml:space="preserve">
_____
48</t>
  </si>
  <si>
    <t>0,02
88
48</t>
  </si>
  <si>
    <t>20
20
11</t>
  </si>
  <si>
    <t>19
_____
1</t>
  </si>
  <si>
    <t>210
180
98</t>
  </si>
  <si>
    <t>205
_____
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</si>
  <si>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</si>
  <si>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</si>
  <si>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</si>
  <si>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</si>
  <si>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</si>
  <si>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</si>
  <si>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</si>
  <si>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</si>
  <si>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кв.41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</si>
  <si>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</si>
  <si>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</si>
  <si>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</si>
  <si>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</si>
  <si>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</si>
  <si>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</si>
  <si>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кв.26</t>
  </si>
  <si>
    <t>ТСЦ-302-3246
Угольники прямые
10 шт.</t>
  </si>
  <si>
    <t>0,1
88
48</t>
  </si>
  <si>
    <t xml:space="preserve">
_____
77,7</t>
  </si>
  <si>
    <t xml:space="preserve">
_____
8</t>
  </si>
  <si>
    <t>кв.29,76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</si>
  <si>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</si>
  <si>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</si>
  <si>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</si>
  <si>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</si>
  <si>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</si>
  <si>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</si>
  <si>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</si>
  <si>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</si>
  <si>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>Подвал</t>
  </si>
  <si>
    <t>0,0008
111
51</t>
  </si>
  <si>
    <t>13
1
1</t>
  </si>
  <si>
    <t>1
_____
12</t>
  </si>
  <si>
    <t>49
8
4</t>
  </si>
  <si>
    <t>7
_____
41</t>
  </si>
  <si>
    <t>0,4
111
51</t>
  </si>
  <si>
    <t xml:space="preserve">
_____
11</t>
  </si>
  <si>
    <t>кв.89 ремонт горячего водоснабжения</t>
  </si>
  <si>
    <t>Раздел 2. ФЕВРАЛЬ</t>
  </si>
  <si>
    <t>Бойлерная</t>
  </si>
  <si>
    <t>кв.42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</si>
  <si>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</si>
  <si>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</si>
  <si>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</si>
  <si>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</si>
  <si>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</si>
  <si>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</si>
  <si>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</si>
  <si>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</si>
  <si>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</si>
  <si>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</si>
  <si>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</si>
  <si>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</si>
  <si>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</si>
  <si>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</si>
  <si>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</si>
  <si>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</si>
  <si>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ТСЦ-103-0110
Муфты прямые длинные из ковкого чугуна с цилиндрической резьбой максимальным условным проходом: 20 мм
10 шт.</t>
  </si>
  <si>
    <t>0,1
98
56</t>
  </si>
  <si>
    <t xml:space="preserve">
_____
50,3</t>
  </si>
  <si>
    <t xml:space="preserve">
_____
5</t>
  </si>
  <si>
    <t xml:space="preserve">
_____
13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</si>
  <si>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</si>
  <si>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</si>
  <si>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</si>
  <si>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</si>
  <si>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подвал</t>
  </si>
  <si>
    <t>ТЕРр65-18-2
Ремонт задвижек диаметром: до 100 мм со снятием с места
100 шт. арматуры
НР 88%=103%*0.85 от ФОТ
СП 48%=60%*0.8 от ФОТ</t>
  </si>
  <si>
    <t>5687,14
_____
3361,89</t>
  </si>
  <si>
    <t>91
59
34</t>
  </si>
  <si>
    <t>57
_____
34</t>
  </si>
  <si>
    <t>756
552
301</t>
  </si>
  <si>
    <t>627
_____
129</t>
  </si>
  <si>
    <t>кв.85</t>
  </si>
  <si>
    <t>ТЕРр65-23-3
Слив воды из системы
1000 м3 объема здания
НР 63%=74%*0.85 от ФОТ
СП 40%=50%*0.8 от ФОТ</t>
  </si>
  <si>
    <t>1
1
1</t>
  </si>
  <si>
    <t>6
4
2</t>
  </si>
  <si>
    <t>кв.85. отключение воды</t>
  </si>
  <si>
    <t>Раздел 3. МАРТ</t>
  </si>
  <si>
    <t>1 подъезд</t>
  </si>
  <si>
    <t>0,75
63
40</t>
  </si>
  <si>
    <t>10
7
5</t>
  </si>
  <si>
    <t>113
71
45</t>
  </si>
  <si>
    <t>кв.32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</si>
  <si>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</si>
  <si>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0,015
88
48</t>
  </si>
  <si>
    <t>2225,28
_____
2927,89</t>
  </si>
  <si>
    <t>78
34
20</t>
  </si>
  <si>
    <t>33
_____
44</t>
  </si>
  <si>
    <t>463
324
177</t>
  </si>
  <si>
    <t>368
_____
89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</si>
  <si>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</si>
  <si>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</si>
  <si>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</si>
  <si>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</si>
  <si>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</si>
  <si>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</si>
  <si>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</si>
  <si>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</si>
  <si>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</si>
  <si>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</si>
  <si>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</si>
  <si>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58</t>
  </si>
  <si>
    <t>кв.34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</si>
  <si>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</si>
  <si>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</si>
  <si>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</si>
  <si>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</si>
  <si>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</si>
  <si>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</si>
  <si>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ТСЦ-302-1267
Вентили проходные фланцевые: 15КЧ19П1 для воды, давлением 1,6 МПа (16 кгс/см2), диаметром 25 мм
шт.</t>
  </si>
  <si>
    <t xml:space="preserve">
_____
48,8</t>
  </si>
  <si>
    <t xml:space="preserve">
_____
49</t>
  </si>
  <si>
    <t xml:space="preserve">
_____
230</t>
  </si>
  <si>
    <t>Раздел 4. АПРЕЛЬ</t>
  </si>
  <si>
    <t>кв.68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</si>
  <si>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</si>
  <si>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0,1625
63
40</t>
  </si>
  <si>
    <t>7
4
3</t>
  </si>
  <si>
    <t>Раздел 5. МАЙ</t>
  </si>
  <si>
    <t>кв.71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</si>
  <si>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</si>
  <si>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</si>
  <si>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</si>
  <si>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</si>
  <si>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</si>
  <si>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319
194
106</t>
  </si>
  <si>
    <t>220
_____
93</t>
  </si>
  <si>
    <t>0,04
88
48</t>
  </si>
  <si>
    <t>40
38
22</t>
  </si>
  <si>
    <t>37
_____
3</t>
  </si>
  <si>
    <t>420
360
196</t>
  </si>
  <si>
    <t>409
_____
10</t>
  </si>
  <si>
    <t>4
88
48</t>
  </si>
  <si>
    <t xml:space="preserve">
_____
174</t>
  </si>
  <si>
    <t xml:space="preserve">
_____
465</t>
  </si>
  <si>
    <t>Раздел 6. ИЮНЬ</t>
  </si>
  <si>
    <t>кв.2</t>
  </si>
  <si>
    <t>96
92
53</t>
  </si>
  <si>
    <t>89
_____
4</t>
  </si>
  <si>
    <t>1007
863
471</t>
  </si>
  <si>
    <t>981
_____
10</t>
  </si>
  <si>
    <t xml:space="preserve">
_____
68</t>
  </si>
  <si>
    <t xml:space="preserve">
_____
190</t>
  </si>
  <si>
    <t>кв.38</t>
  </si>
  <si>
    <t>кв.13</t>
  </si>
  <si>
    <t>кв.23</t>
  </si>
  <si>
    <t>Раздел 7. ИЮЛЬ</t>
  </si>
  <si>
    <t>кв.40</t>
  </si>
  <si>
    <t>0,18
88
48</t>
  </si>
  <si>
    <t>433
413
241</t>
  </si>
  <si>
    <t>401
_____
18</t>
  </si>
  <si>
    <t>4531
3884
2119</t>
  </si>
  <si>
    <t>4414
_____
45</t>
  </si>
  <si>
    <t>ТСЦ-507-3355
Труба из полипропилена PN 20/25
м</t>
  </si>
  <si>
    <t>18
88
48</t>
  </si>
  <si>
    <t xml:space="preserve">
_____
13,88</t>
  </si>
  <si>
    <t xml:space="preserve">
_____
250</t>
  </si>
  <si>
    <t xml:space="preserve">
_____
576</t>
  </si>
  <si>
    <t>7
88
48</t>
  </si>
  <si>
    <t xml:space="preserve">
_____
87</t>
  </si>
  <si>
    <t xml:space="preserve">
_____
205</t>
  </si>
  <si>
    <t>9
88
48</t>
  </si>
  <si>
    <t xml:space="preserve">
_____
22</t>
  </si>
  <si>
    <t xml:space="preserve">
_____
55</t>
  </si>
  <si>
    <t>3
88
48</t>
  </si>
  <si>
    <t xml:space="preserve">
_____
3</t>
  </si>
  <si>
    <t>кв.71-74</t>
  </si>
  <si>
    <t>0,03
88
48</t>
  </si>
  <si>
    <t>72
69
40</t>
  </si>
  <si>
    <t>67
_____
3</t>
  </si>
  <si>
    <t>755
648
353</t>
  </si>
  <si>
    <t>736
_____
7</t>
  </si>
  <si>
    <t xml:space="preserve">
_____
42</t>
  </si>
  <si>
    <t xml:space="preserve">
_____
96</t>
  </si>
  <si>
    <t xml:space="preserve">
_____
50</t>
  </si>
  <si>
    <t xml:space="preserve">
_____
12</t>
  </si>
  <si>
    <t>кв.16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</si>
  <si>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</si>
  <si>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</si>
  <si>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15
10
6</t>
  </si>
  <si>
    <t>10
_____
5</t>
  </si>
  <si>
    <t>130
97
53</t>
  </si>
  <si>
    <t>110
_____
20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</si>
  <si>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</si>
  <si>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0,003
88
48</t>
  </si>
  <si>
    <t>776,23
_____
6358,76</t>
  </si>
  <si>
    <t>27,39
_____
2,8</t>
  </si>
  <si>
    <t>21
2
1</t>
  </si>
  <si>
    <t>2
_____
19</t>
  </si>
  <si>
    <t>99
23
12</t>
  </si>
  <si>
    <t>26
_____
73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</si>
  <si>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</si>
  <si>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</si>
  <si>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</si>
  <si>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</si>
  <si>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10
7
4</t>
  </si>
  <si>
    <t>7
_____
3</t>
  </si>
  <si>
    <t>87
64
35</t>
  </si>
  <si>
    <t>73
_____
14</t>
  </si>
  <si>
    <t>ТСЦ-101-2419
Герметик универсальный «LIFE TIME», 300 мл
шт.</t>
  </si>
  <si>
    <t>0,5
88
48</t>
  </si>
  <si>
    <t xml:space="preserve">
_____
17,62</t>
  </si>
  <si>
    <t xml:space="preserve">
_____
9</t>
  </si>
  <si>
    <t>Раздел 8. АВГУСТ</t>
  </si>
  <si>
    <t>кв.74</t>
  </si>
  <si>
    <t>48
46
27</t>
  </si>
  <si>
    <t>45
_____
1</t>
  </si>
  <si>
    <t>503
431
235</t>
  </si>
  <si>
    <t>490
_____
5</t>
  </si>
  <si>
    <t xml:space="preserve">
_____
28</t>
  </si>
  <si>
    <t xml:space="preserve">
_____
64</t>
  </si>
  <si>
    <t xml:space="preserve">
_____
10</t>
  </si>
  <si>
    <t>кв.89</t>
  </si>
  <si>
    <t>ТЕРр65-5-1
Прим.протяжка резьб: до 20 мм
100 шт.
НР 88%=103%*0.85 от ФОТ
СП 48%=60%*0.8 от ФОТ</t>
  </si>
  <si>
    <t>ТЕРр65-5-6
Смена смесителей: с душевой сеткой
100 шт.
3 278,24 = 39 578,24 - 100 x 363,00
НР 88%=103%*0.85 от ФОТ
СП 48%=60%*0.8 от ФОТ</t>
  </si>
  <si>
    <t>3059,05
_____
204,74</t>
  </si>
  <si>
    <t>33
32
19</t>
  </si>
  <si>
    <t>31
_____
2</t>
  </si>
  <si>
    <t>344
297
162</t>
  </si>
  <si>
    <t>337
_____
6</t>
  </si>
  <si>
    <t>ТЕРр65-6-10
Смена: гибких подводок
100 приборов
607,88 = 2 327,88 - 100 x 17,20
НР 88%=103%*0.85 от ФОТ
СП 48%=60%*0.8 от ФОТ</t>
  </si>
  <si>
    <t>6,85
_____
0,7</t>
  </si>
  <si>
    <t>12
12
7</t>
  </si>
  <si>
    <t>133
116
63</t>
  </si>
  <si>
    <t>в.34</t>
  </si>
  <si>
    <t>Раздел 9. СЕНТЯБРЬ</t>
  </si>
  <si>
    <t>кв.73</t>
  </si>
  <si>
    <t xml:space="preserve">
_____
34</t>
  </si>
  <si>
    <t xml:space="preserve">
_____
95</t>
  </si>
  <si>
    <t>кв.70</t>
  </si>
  <si>
    <t>0,05
88
48</t>
  </si>
  <si>
    <t>120
114
67</t>
  </si>
  <si>
    <t>111
_____
5</t>
  </si>
  <si>
    <t>1259
1079
588</t>
  </si>
  <si>
    <t>1226
_____
13</t>
  </si>
  <si>
    <t>5
88
48</t>
  </si>
  <si>
    <t xml:space="preserve">
_____
85</t>
  </si>
  <si>
    <t xml:space="preserve">
_____
238</t>
  </si>
  <si>
    <t xml:space="preserve">
_____
37</t>
  </si>
  <si>
    <t xml:space="preserve">
_____
88</t>
  </si>
  <si>
    <t xml:space="preserve">
_____
7</t>
  </si>
  <si>
    <t xml:space="preserve">
_____
18</t>
  </si>
  <si>
    <t xml:space="preserve">
_____
100</t>
  </si>
  <si>
    <t xml:space="preserve">
_____
467</t>
  </si>
  <si>
    <t>Раздел 10. ОКТЯБРЬ</t>
  </si>
  <si>
    <t>кв.53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</si>
  <si>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</si>
  <si>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0,22
71
52</t>
  </si>
  <si>
    <t>533,01
_____
2719,35</t>
  </si>
  <si>
    <t>30,09
_____
2,1</t>
  </si>
  <si>
    <t>722
97
76</t>
  </si>
  <si>
    <t>117
_____
598</t>
  </si>
  <si>
    <t>3642
921
674</t>
  </si>
  <si>
    <t>1292
_____
2325</t>
  </si>
  <si>
    <t>25
_____
5</t>
  </si>
  <si>
    <t>ТСЦ-101-3336
Бикрост ХПП-3,0
м2</t>
  </si>
  <si>
    <t>30
71
52</t>
  </si>
  <si>
    <t xml:space="preserve">
_____
18,2</t>
  </si>
  <si>
    <t xml:space="preserve">
_____
546</t>
  </si>
  <si>
    <t xml:space="preserve">
_____
1555</t>
  </si>
  <si>
    <t>ТСЦ-101-1995
Мастика битумная
т</t>
  </si>
  <si>
    <t>0,01
71
52</t>
  </si>
  <si>
    <t xml:space="preserve">
_____
3200</t>
  </si>
  <si>
    <t xml:space="preserve">
_____
32</t>
  </si>
  <si>
    <t xml:space="preserve">
_____
139</t>
  </si>
  <si>
    <t>ТЕРр69-9-1
Очистка кровли от строительного мусора
100 т мусора
НР 66%=78%*0.85 от ФОТ
СП 40%=50%*0.8 от ФОТ</t>
  </si>
  <si>
    <t>0,001716
66
40</t>
  </si>
  <si>
    <t>37
24
15</t>
  </si>
  <si>
    <t>С600-2029-1
Погрузочные работы при автомобильных перевозках: мусор строительный
т
НР 85%=100%*0.85 от ФОТ
СП 48%=60%*0.8 от ФОТ</t>
  </si>
  <si>
    <t>0,1716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</si>
  <si>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</si>
  <si>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0,1716
0
0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</si>
  <si>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</si>
  <si>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</si>
  <si>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</si>
  <si>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</si>
  <si>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</si>
  <si>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</si>
  <si>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</si>
  <si>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ТЕР15-02-019-03
Сплошное выравнивание внутренних поверхностей (однослойное оштукатуривание)из сухих растворных смесей толщиной до 10 мм: стен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оштукатуриваемой поверхности
НР 80%=105%*(0.9*0.85) от ФОТ
СП 37%=55%*(0.85*0.8) от ФОТ</t>
  </si>
  <si>
    <t>0,005
80
37</t>
  </si>
  <si>
    <t>692,81
_____
1642,31</t>
  </si>
  <si>
    <t>42,58
_____
28,83</t>
  </si>
  <si>
    <t>12
3
1</t>
  </si>
  <si>
    <t>3
_____
9</t>
  </si>
  <si>
    <t>92
32
15</t>
  </si>
  <si>
    <t>38
_____
52</t>
  </si>
  <si>
    <t>2
_____
2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</si>
  <si>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</si>
  <si>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0,28
68
40</t>
  </si>
  <si>
    <t>147,72
_____
26,66</t>
  </si>
  <si>
    <t>6,47
_____
1,4</t>
  </si>
  <si>
    <t>51
33
21</t>
  </si>
  <si>
    <t>41
_____
8</t>
  </si>
  <si>
    <t>510
313
184</t>
  </si>
  <si>
    <t>456
_____
45</t>
  </si>
  <si>
    <t>9
_____
4</t>
  </si>
  <si>
    <t>30
29
17</t>
  </si>
  <si>
    <t>28
_____
2</t>
  </si>
  <si>
    <t>315
270
147</t>
  </si>
  <si>
    <t>307
_____
7</t>
  </si>
  <si>
    <t xml:space="preserve">
_____
59</t>
  </si>
  <si>
    <t xml:space="preserve">
_____
150</t>
  </si>
  <si>
    <t>ТСЦ-302-1832
Кран шаровой муфтовый 11Б27П1, диаметром: 20 мм
(корона ПЗ=0,5 (ОЗП=0,5; ЭМ=0,5 к расх.; ЗПМ=0,5; МАТ=0,5 к расх.; ТЗ=0,5; ТЗМ=0,5))
шт.</t>
  </si>
  <si>
    <t xml:space="preserve">
_____
21,75</t>
  </si>
  <si>
    <t>ТСЦ-302-1237
Сгоны стальные с муфтой и контргайкой, диаметром: 20 мм
шт.</t>
  </si>
  <si>
    <t xml:space="preserve">
_____
18,6</t>
  </si>
  <si>
    <t xml:space="preserve">
_____
69</t>
  </si>
  <si>
    <t>кв.4</t>
  </si>
  <si>
    <t>73
31
18</t>
  </si>
  <si>
    <t>30
_____
41</t>
  </si>
  <si>
    <t>478
291
159</t>
  </si>
  <si>
    <t>331
_____
138</t>
  </si>
  <si>
    <t xml:space="preserve">
_____
19</t>
  </si>
  <si>
    <t>Раздел 11. НОЯБРЬ</t>
  </si>
  <si>
    <t>кровля</t>
  </si>
  <si>
    <t>кв.76</t>
  </si>
  <si>
    <t>0,625
63
40</t>
  </si>
  <si>
    <t>2
1
1</t>
  </si>
  <si>
    <t>27
17
11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</si>
  <si>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5 148,14 = 5 229,34 - 7 x 11,60
НР 88%=103%*0.85 от ФОТ
СП 48%=60%*0.8 от ФОТ</t>
  </si>
  <si>
    <t>2225,28
_____
2846,69</t>
  </si>
  <si>
    <t>103
46
27</t>
  </si>
  <si>
    <t>45
_____
56</t>
  </si>
  <si>
    <t>614
431
235</t>
  </si>
  <si>
    <t>490
_____
116</t>
  </si>
  <si>
    <t>ТЕРр65-5-1
Протяжа резьб
100 шт.
НР 88%=103%*0.85 от ФОТ
СП 48%=60%*0.8 от ФОТ</t>
  </si>
  <si>
    <t>кв.31-43</t>
  </si>
  <si>
    <t>8,125
63
40</t>
  </si>
  <si>
    <t>111
82
56</t>
  </si>
  <si>
    <t>1226
772
490</t>
  </si>
  <si>
    <t>Раздел 12. ДЕКАБРЬ</t>
  </si>
  <si>
    <t>кв.51</t>
  </si>
  <si>
    <t>9
7
5</t>
  </si>
  <si>
    <t>94
59
38</t>
  </si>
  <si>
    <t>кв.9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</si>
  <si>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</si>
  <si>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0,0003
111
51</t>
  </si>
  <si>
    <t>811,45
_____
71,88</t>
  </si>
  <si>
    <t>3
3
2</t>
  </si>
  <si>
    <t>0,2625
111
51</t>
  </si>
  <si>
    <t>ТСЦ-101-1870
Проволока вязальная
кг</t>
  </si>
  <si>
    <t>0,2
111
51</t>
  </si>
  <si>
    <t xml:space="preserve">
_____
12,12</t>
  </si>
  <si>
    <t>206
92
53</t>
  </si>
  <si>
    <t>89
_____
114</t>
  </si>
  <si>
    <t>1229
863
471</t>
  </si>
  <si>
    <t>981
_____
232</t>
  </si>
  <si>
    <t>кв.81</t>
  </si>
  <si>
    <t>0,0012
111
51</t>
  </si>
  <si>
    <t>12
12
6</t>
  </si>
  <si>
    <t>1,05
111
51</t>
  </si>
  <si>
    <t xml:space="preserve">
_____
127</t>
  </si>
  <si>
    <t>0,8
111
51</t>
  </si>
  <si>
    <t xml:space="preserve">
_____
35</t>
  </si>
  <si>
    <t>Итого прямые затраты по акту</t>
  </si>
  <si>
    <t>2263
_____
5540</t>
  </si>
  <si>
    <t>76
_____
1</t>
  </si>
  <si>
    <t>25004
_____
17099</t>
  </si>
  <si>
    <t>381
_____
26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</si>
  <si>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</si>
  <si>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</si>
  <si>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</si>
  <si>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</si>
  <si>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</si>
  <si>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</si>
  <si>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</si>
  <si>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</si>
  <si>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</si>
  <si>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</si>
  <si>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</si>
  <si>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</si>
  <si>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</si>
  <si>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</si>
  <si>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</si>
  <si>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Фундаменты (ремонтно-строительные)</t>
  </si>
  <si>
    <t xml:space="preserve">    Отделочные работы</t>
  </si>
  <si>
    <t xml:space="preserve">    Малярные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</si>
  <si>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</si>
  <si>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</si>
  <si>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</si>
  <si>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</si>
  <si>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</si>
  <si>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</si>
  <si>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</si>
  <si>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</si>
  <si>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</si>
  <si>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</si>
  <si>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</si>
  <si>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</si>
  <si>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</si>
  <si>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</si>
  <si>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</si>
  <si>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</si>
  <si>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</si>
  <si>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</si>
  <si>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</si>
  <si>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</si>
  <si>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</si>
  <si>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</si>
  <si>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</si>
  <si>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</si>
  <si>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</si>
  <si>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</si>
  <si>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</si>
  <si>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</si>
  <si>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</si>
  <si>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</si>
  <si>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</si>
  <si>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</si>
  <si>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</si>
  <si>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</si>
  <si>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</si>
  <si>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</si>
  <si>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</si>
  <si>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</si>
  <si>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</si>
  <si>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</si>
  <si>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</si>
  <si>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</si>
  <si>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1-3-6</t>
  </si>
  <si>
    <t>Затраты труда рабочих (ср 3,6)</t>
  </si>
  <si>
    <t xml:space="preserve">11,61
</t>
  </si>
  <si>
    <t xml:space="preserve">127,98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</si>
  <si>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</si>
  <si>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</si>
  <si>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</si>
  <si>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</si>
  <si>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</si>
  <si>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</si>
  <si>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</si>
  <si>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</si>
  <si>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</si>
  <si>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</si>
  <si>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</si>
  <si>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</si>
  <si>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</si>
  <si>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</si>
  <si>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</si>
  <si>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</si>
  <si>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</si>
  <si>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</si>
  <si>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</si>
  <si>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</si>
  <si>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</si>
  <si>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</si>
  <si>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</si>
  <si>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</si>
  <si>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</si>
  <si>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</si>
  <si>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</si>
  <si>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</si>
  <si>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</si>
  <si>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</si>
  <si>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</si>
  <si>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</si>
  <si>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</si>
  <si>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</si>
  <si>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</si>
  <si>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</si>
  <si>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</si>
  <si>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Горелки газопламенные</t>
  </si>
  <si>
    <t xml:space="preserve">3,35
</t>
  </si>
  <si>
    <t xml:space="preserve">8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</si>
  <si>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</si>
  <si>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</si>
  <si>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</si>
  <si>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</si>
  <si>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</si>
  <si>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</si>
  <si>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</si>
  <si>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</si>
  <si>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</si>
  <si>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</si>
  <si>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</si>
  <si>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</si>
  <si>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</si>
  <si>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</si>
  <si>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</si>
  <si>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</si>
  <si>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</si>
  <si>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</si>
  <si>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</si>
  <si>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</si>
  <si>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</si>
  <si>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</si>
  <si>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</si>
  <si>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</si>
  <si>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</si>
  <si>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</si>
  <si>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</si>
  <si>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</si>
  <si>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</si>
  <si>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</si>
  <si>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</si>
  <si>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</si>
  <si>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</si>
  <si>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</si>
  <si>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</si>
  <si>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</si>
  <si>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</si>
  <si>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</si>
  <si>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</si>
  <si>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</si>
  <si>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</si>
  <si>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</si>
  <si>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</si>
  <si>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</si>
  <si>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</si>
  <si>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</si>
  <si>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</si>
  <si>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</si>
  <si>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</si>
  <si>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</si>
  <si>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</si>
  <si>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</si>
  <si>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</si>
  <si>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</si>
  <si>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</si>
  <si>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</si>
  <si>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</si>
  <si>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</si>
  <si>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</si>
  <si>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</si>
  <si>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</si>
  <si>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</si>
  <si>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</si>
  <si>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</si>
  <si>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</si>
  <si>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</si>
  <si>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</si>
  <si>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</si>
  <si>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</si>
  <si>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</si>
  <si>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</si>
  <si>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</si>
  <si>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</si>
  <si>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</si>
  <si>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</si>
  <si>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</si>
  <si>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</si>
  <si>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</si>
  <si>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</si>
  <si>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</si>
  <si>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</si>
  <si>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</si>
  <si>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</si>
  <si>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</si>
  <si>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</si>
  <si>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</si>
  <si>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</si>
  <si>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</si>
  <si>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</si>
  <si>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</si>
  <si>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</si>
  <si>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</si>
  <si>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</si>
  <si>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</si>
  <si>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</si>
  <si>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</si>
  <si>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</si>
  <si>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</si>
  <si>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</si>
  <si>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</si>
  <si>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</si>
  <si>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</si>
  <si>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</si>
  <si>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</si>
  <si>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</si>
  <si>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</si>
  <si>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</si>
  <si>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</si>
  <si>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</si>
  <si>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</si>
  <si>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</si>
  <si>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</si>
  <si>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</si>
  <si>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</si>
  <si>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</si>
  <si>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</si>
  <si>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</si>
  <si>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</si>
  <si>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</si>
  <si>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</si>
  <si>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</si>
  <si>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</si>
  <si>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</si>
  <si>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</si>
  <si>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</si>
  <si>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</si>
  <si>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</si>
  <si>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</si>
  <si>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</si>
  <si>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</si>
  <si>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</si>
  <si>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</si>
  <si>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</si>
  <si>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</si>
  <si>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</si>
  <si>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</si>
  <si>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</si>
  <si>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</si>
  <si>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</si>
  <si>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</si>
  <si>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</si>
  <si>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</si>
  <si>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</si>
  <si>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</si>
  <si>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</si>
  <si>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</si>
  <si>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</si>
  <si>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</si>
  <si>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</si>
  <si>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</si>
  <si>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</si>
  <si>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</si>
  <si>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</si>
  <si>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</si>
  <si>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</si>
  <si>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</si>
  <si>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</si>
  <si>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</si>
  <si>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</si>
  <si>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</si>
  <si>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</si>
  <si>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</si>
  <si>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</si>
  <si>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</si>
  <si>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</si>
  <si>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</si>
  <si>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</si>
  <si>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</si>
  <si>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</si>
  <si>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</si>
  <si>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</si>
  <si>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402-0070</t>
  </si>
  <si>
    <t>Смесь сухая: для заделки швов (фуга) АТЛАС растворная для ручной работы</t>
  </si>
  <si>
    <t xml:space="preserve">1691,08
</t>
  </si>
  <si>
    <t xml:space="preserve">10747,3
</t>
  </si>
  <si>
    <t>Среднее (13.01.211,13.01.216.8,13.01.202.2)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</si>
  <si>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</si>
  <si>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</si>
  <si>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</si>
  <si>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</si>
  <si>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</si>
  <si>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</si>
  <si>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</si>
  <si>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</si>
  <si>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</si>
  <si>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</si>
  <si>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</si>
  <si>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</si>
  <si>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</si>
  <si>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</si>
  <si>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</si>
  <si>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</si>
  <si>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</si>
  <si>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</si>
  <si>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</si>
  <si>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</si>
  <si>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</si>
  <si>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</si>
  <si>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</si>
  <si>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</si>
  <si>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ТСЦ-101-1870</t>
  </si>
  <si>
    <t>Проволока вязальная</t>
  </si>
  <si>
    <t xml:space="preserve">12,12
</t>
  </si>
  <si>
    <t xml:space="preserve">43,69
</t>
  </si>
  <si>
    <t>ТСЦ-101-1995</t>
  </si>
  <si>
    <t>Мастика битумная</t>
  </si>
  <si>
    <t xml:space="preserve">3200
</t>
  </si>
  <si>
    <t xml:space="preserve">13913,66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</si>
  <si>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</si>
  <si>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</si>
  <si>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</si>
  <si>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</si>
  <si>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ТСЦ-101-2419</t>
  </si>
  <si>
    <t>Герметик универсальный «LIFE TIME», 300 мл</t>
  </si>
  <si>
    <t xml:space="preserve">17,62
</t>
  </si>
  <si>
    <t xml:space="preserve">88,52
</t>
  </si>
  <si>
    <t>ТСЦ-101-3336</t>
  </si>
  <si>
    <t>Бикрост ХПП-3,0</t>
  </si>
  <si>
    <t xml:space="preserve">18,2
</t>
  </si>
  <si>
    <t xml:space="preserve">51,82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</si>
  <si>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</si>
  <si>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</si>
  <si>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</si>
  <si>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</si>
  <si>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</si>
  <si>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ТСЦ-103-1017</t>
  </si>
  <si>
    <t>Ревизии диаметром: 100 мм</t>
  </si>
  <si>
    <t xml:space="preserve">73,8
</t>
  </si>
  <si>
    <t xml:space="preserve">415,6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</si>
  <si>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</si>
  <si>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</si>
  <si>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</si>
  <si>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</si>
  <si>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</si>
  <si>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</si>
  <si>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</si>
  <si>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</si>
  <si>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230,24
</t>
  </si>
  <si>
    <t>ТСЦ-302-1483</t>
  </si>
  <si>
    <t>Кран шаровой В-В размером: 1/2"</t>
  </si>
  <si>
    <t xml:space="preserve">131,41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</si>
  <si>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</si>
  <si>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</si>
  <si>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</si>
  <si>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</si>
  <si>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</si>
  <si>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</si>
  <si>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</si>
  <si>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</si>
  <si>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</si>
  <si>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</si>
  <si>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77,7
</t>
  </si>
  <si>
    <t xml:space="preserve">363,24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</si>
  <si>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</si>
  <si>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</si>
  <si>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</si>
  <si>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</si>
  <si>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ТСЦ-507-3355</t>
  </si>
  <si>
    <t>Труба из полипропилена PN 20/25</t>
  </si>
  <si>
    <t xml:space="preserve">13,88
</t>
  </si>
  <si>
    <t xml:space="preserve">32,02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</si>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</sst>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313"/>
  <sheetViews>
    <sheetView showGridLines="0" tabSelected="1" topLeftCell="B19" workbookViewId="0">
      <selection activeCell="C28" sqref="C2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194.27</v>
      </c>
      <c r="X14" s="27">
        <v>194.27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0.16</v>
      </c>
      <c r="X15" s="27">
        <v>0.16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12" t="s">
        <v>39</v>
      </c>
      <c r="I17" s="113"/>
      <c r="J17" s="112" t="s">
        <v>40</v>
      </c>
      <c r="K17" s="113"/>
      <c r="L17" s="116" t="s">
        <v>41</v>
      </c>
      <c r="M17" s="117"/>
      <c r="N17" s="117"/>
      <c r="O17" s="117"/>
      <c r="P17" s="117"/>
      <c r="Q17" s="117"/>
      <c r="R17" s="117"/>
      <c r="S17" s="117"/>
      <c r="T17" s="117"/>
      <c r="U17" s="117"/>
      <c r="V17" s="118"/>
    </row>
    <row r="18" spans="2:27" s="25" customFormat="1" x14ac:dyDescent="0.2">
      <c r="B18" s="30"/>
      <c r="C18" s="29"/>
      <c r="D18" s="29"/>
      <c r="E18" s="29"/>
      <c r="H18" s="114"/>
      <c r="I18" s="115"/>
      <c r="J18" s="114"/>
      <c r="K18" s="115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19">
        <v>1</v>
      </c>
      <c r="I19" s="120"/>
      <c r="J19" s="121" t="s">
        <v>66</v>
      </c>
      <c r="K19" s="122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27" t="s">
        <v>38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</row>
    <row r="22" spans="2:27" s="33" customFormat="1" ht="15.6" x14ac:dyDescent="0.3">
      <c r="B22" s="127" t="s">
        <v>866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</row>
    <row r="23" spans="2:27" s="29" customFormat="1" ht="11.4" x14ac:dyDescent="0.2">
      <c r="B23" s="128" t="s">
        <v>68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</row>
    <row r="24" spans="2:27" s="34" customFormat="1" ht="11.4" x14ac:dyDescent="0.2">
      <c r="B24" s="132" t="s">
        <v>4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29" t="s">
        <v>20</v>
      </c>
      <c r="I26" s="130"/>
      <c r="J26" s="131"/>
      <c r="K26" s="129" t="s">
        <v>21</v>
      </c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3">
        <f>12570.75/1000</f>
        <v>12.57075</v>
      </c>
      <c r="I27" s="124"/>
      <c r="J27" s="35" t="s">
        <v>6</v>
      </c>
      <c r="K27" s="125">
        <f>79544.53/1000</f>
        <v>79.544529999999995</v>
      </c>
      <c r="L27" s="126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3">
        <f>0/1000</f>
        <v>0</v>
      </c>
      <c r="I28" s="124"/>
      <c r="J28" s="35" t="s">
        <v>6</v>
      </c>
      <c r="K28" s="125">
        <f>0/1000</f>
        <v>0</v>
      </c>
      <c r="L28" s="126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3">
        <f>0/1000</f>
        <v>0</v>
      </c>
      <c r="I29" s="124"/>
      <c r="J29" s="35" t="s">
        <v>6</v>
      </c>
      <c r="K29" s="125">
        <f>0/1000</f>
        <v>0</v>
      </c>
      <c r="L29" s="126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3">
        <f>(W14+W15)/1000</f>
        <v>0.19443000000000002</v>
      </c>
      <c r="I30" s="124"/>
      <c r="J30" s="35" t="s">
        <v>8</v>
      </c>
      <c r="K30" s="125">
        <f>(X14+X15)/1000</f>
        <v>0.19443000000000002</v>
      </c>
      <c r="L30" s="126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2264</v>
      </c>
      <c r="Z30" s="71">
        <v>2227</v>
      </c>
      <c r="AA30" s="71">
        <v>1349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3">
        <f>2264/1000</f>
        <v>2.2639999999999998</v>
      </c>
      <c r="I31" s="124"/>
      <c r="J31" s="35" t="s">
        <v>6</v>
      </c>
      <c r="K31" s="125">
        <f>25030/1000</f>
        <v>25.03</v>
      </c>
      <c r="L31" s="126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25030</v>
      </c>
      <c r="Z31" s="72">
        <v>21014</v>
      </c>
      <c r="AA31" s="72">
        <v>11935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37" t="s">
        <v>61</v>
      </c>
      <c r="B36" s="138"/>
      <c r="C36" s="141" t="s">
        <v>11</v>
      </c>
      <c r="D36" s="141" t="s">
        <v>12</v>
      </c>
      <c r="E36" s="145" t="s">
        <v>13</v>
      </c>
      <c r="F36" s="146"/>
      <c r="G36" s="147"/>
      <c r="H36" s="145" t="s">
        <v>14</v>
      </c>
      <c r="I36" s="146"/>
      <c r="J36" s="147"/>
      <c r="K36" s="145" t="s">
        <v>15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 x14ac:dyDescent="0.3">
      <c r="A37" s="141" t="s">
        <v>62</v>
      </c>
      <c r="B37" s="139" t="s">
        <v>63</v>
      </c>
      <c r="C37" s="148"/>
      <c r="D37" s="148"/>
      <c r="E37" s="143" t="s">
        <v>2</v>
      </c>
      <c r="F37" s="47" t="s">
        <v>16</v>
      </c>
      <c r="G37" s="47" t="s">
        <v>17</v>
      </c>
      <c r="H37" s="143" t="s">
        <v>2</v>
      </c>
      <c r="I37" s="47" t="s">
        <v>16</v>
      </c>
      <c r="J37" s="47" t="s">
        <v>17</v>
      </c>
      <c r="K37" s="14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2"/>
      <c r="B38" s="140"/>
      <c r="C38" s="142"/>
      <c r="D38" s="142"/>
      <c r="E38" s="144"/>
      <c r="F38" s="47" t="s">
        <v>18</v>
      </c>
      <c r="G38" s="47" t="s">
        <v>19</v>
      </c>
      <c r="H38" s="144"/>
      <c r="I38" s="47" t="s">
        <v>18</v>
      </c>
      <c r="J38" s="47" t="s">
        <v>19</v>
      </c>
      <c r="K38" s="14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18.45" customHeight="1" x14ac:dyDescent="0.25">
      <c r="A41" s="135" t="s">
        <v>72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</row>
    <row r="42" spans="1:22" ht="68.400000000000006" x14ac:dyDescent="0.25">
      <c r="A42" s="80">
        <v>1</v>
      </c>
      <c r="B42" s="81">
        <v>1</v>
      </c>
      <c r="C42" s="82" t="s">
        <v>73</v>
      </c>
      <c r="D42" s="83" t="s">
        <v>74</v>
      </c>
      <c r="E42" s="84">
        <v>2250.2399999999998</v>
      </c>
      <c r="F42" s="85" t="s">
        <v>75</v>
      </c>
      <c r="G42" s="84" t="s">
        <v>76</v>
      </c>
      <c r="H42" s="84" t="s">
        <v>77</v>
      </c>
      <c r="I42" s="84" t="s">
        <v>78</v>
      </c>
      <c r="J42" s="84"/>
      <c r="K42" s="84" t="s">
        <v>79</v>
      </c>
      <c r="L42" s="85" t="s">
        <v>80</v>
      </c>
      <c r="M42" s="85"/>
      <c r="N42" s="85" t="s">
        <v>81</v>
      </c>
      <c r="O42" s="85"/>
      <c r="P42" s="85"/>
      <c r="Q42" s="85"/>
      <c r="R42" s="85"/>
      <c r="S42" s="85"/>
      <c r="T42" s="85"/>
      <c r="U42" s="85"/>
      <c r="V42" s="85"/>
    </row>
    <row r="43" spans="1:22" ht="68.400000000000006" x14ac:dyDescent="0.25">
      <c r="A43" s="80">
        <v>2</v>
      </c>
      <c r="B43" s="81">
        <v>2</v>
      </c>
      <c r="C43" s="82" t="s">
        <v>82</v>
      </c>
      <c r="D43" s="83" t="s">
        <v>74</v>
      </c>
      <c r="E43" s="84">
        <v>1010.59</v>
      </c>
      <c r="F43" s="85" t="s">
        <v>83</v>
      </c>
      <c r="G43" s="84">
        <v>5.16</v>
      </c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81</v>
      </c>
      <c r="O43" s="85"/>
      <c r="P43" s="85"/>
      <c r="Q43" s="85"/>
      <c r="R43" s="85"/>
      <c r="S43" s="85"/>
      <c r="T43" s="85"/>
      <c r="U43" s="85"/>
      <c r="V43" s="85"/>
    </row>
    <row r="44" spans="1:22" ht="34.200000000000003" x14ac:dyDescent="0.25">
      <c r="A44" s="80">
        <v>3</v>
      </c>
      <c r="B44" s="81">
        <v>3</v>
      </c>
      <c r="C44" s="82" t="s">
        <v>88</v>
      </c>
      <c r="D44" s="83" t="s">
        <v>89</v>
      </c>
      <c r="E44" s="84">
        <v>35.6</v>
      </c>
      <c r="F44" s="85" t="s">
        <v>90</v>
      </c>
      <c r="G44" s="84"/>
      <c r="H44" s="84">
        <v>36</v>
      </c>
      <c r="I44" s="84" t="s">
        <v>91</v>
      </c>
      <c r="J44" s="84"/>
      <c r="K44" s="84">
        <v>131</v>
      </c>
      <c r="L44" s="85" t="s">
        <v>92</v>
      </c>
      <c r="M44" s="85"/>
      <c r="N44" s="85" t="s">
        <v>93</v>
      </c>
      <c r="O44" s="85"/>
      <c r="P44" s="85"/>
      <c r="Q44" s="85"/>
      <c r="R44" s="85"/>
      <c r="S44" s="85"/>
      <c r="T44" s="85"/>
      <c r="U44" s="85"/>
      <c r="V44" s="85"/>
    </row>
    <row r="45" spans="1:22" ht="68.400000000000006" x14ac:dyDescent="0.25">
      <c r="A45" s="80">
        <v>4</v>
      </c>
      <c r="B45" s="81">
        <v>4</v>
      </c>
      <c r="C45" s="82" t="s">
        <v>94</v>
      </c>
      <c r="D45" s="83" t="s">
        <v>95</v>
      </c>
      <c r="E45" s="84">
        <v>13.69</v>
      </c>
      <c r="F45" s="85">
        <v>13.69</v>
      </c>
      <c r="G45" s="84"/>
      <c r="H45" s="84" t="s">
        <v>96</v>
      </c>
      <c r="I45" s="84">
        <v>3</v>
      </c>
      <c r="J45" s="84"/>
      <c r="K45" s="84" t="s">
        <v>97</v>
      </c>
      <c r="L45" s="85">
        <v>38</v>
      </c>
      <c r="M45" s="85"/>
      <c r="N45" s="85" t="s">
        <v>81</v>
      </c>
      <c r="O45" s="85"/>
      <c r="P45" s="85"/>
      <c r="Q45" s="85"/>
      <c r="R45" s="85"/>
      <c r="S45" s="85"/>
      <c r="T45" s="85"/>
      <c r="U45" s="85"/>
      <c r="V45" s="85"/>
    </row>
    <row r="46" spans="1:22" ht="18.45" customHeight="1" x14ac:dyDescent="0.25">
      <c r="A46" s="135" t="s">
        <v>98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</row>
    <row r="47" spans="1:22" ht="114" x14ac:dyDescent="0.25">
      <c r="A47" s="80">
        <v>5</v>
      </c>
      <c r="B47" s="81">
        <v>5</v>
      </c>
      <c r="C47" s="82" t="s">
        <v>99</v>
      </c>
      <c r="D47" s="83" t="s">
        <v>74</v>
      </c>
      <c r="E47" s="84">
        <v>2406.83</v>
      </c>
      <c r="F47" s="85" t="s">
        <v>100</v>
      </c>
      <c r="G47" s="84">
        <v>76.17</v>
      </c>
      <c r="H47" s="84" t="s">
        <v>101</v>
      </c>
      <c r="I47" s="84" t="s">
        <v>102</v>
      </c>
      <c r="J47" s="84">
        <v>1</v>
      </c>
      <c r="K47" s="84" t="s">
        <v>103</v>
      </c>
      <c r="L47" s="85" t="s">
        <v>104</v>
      </c>
      <c r="M47" s="85"/>
      <c r="N47" s="85" t="s">
        <v>81</v>
      </c>
      <c r="O47" s="85"/>
      <c r="P47" s="85"/>
      <c r="Q47" s="85"/>
      <c r="R47" s="85"/>
      <c r="S47" s="85"/>
      <c r="T47" s="85"/>
      <c r="U47" s="85"/>
      <c r="V47" s="85">
        <v>4</v>
      </c>
    </row>
    <row r="48" spans="1:22" ht="68.400000000000006" x14ac:dyDescent="0.25">
      <c r="A48" s="80">
        <v>6</v>
      </c>
      <c r="B48" s="81">
        <v>6</v>
      </c>
      <c r="C48" s="82" t="s">
        <v>94</v>
      </c>
      <c r="D48" s="83" t="s">
        <v>95</v>
      </c>
      <c r="E48" s="84">
        <v>13.69</v>
      </c>
      <c r="F48" s="85">
        <v>13.69</v>
      </c>
      <c r="G48" s="84"/>
      <c r="H48" s="84" t="s">
        <v>96</v>
      </c>
      <c r="I48" s="84">
        <v>3</v>
      </c>
      <c r="J48" s="84"/>
      <c r="K48" s="84" t="s">
        <v>97</v>
      </c>
      <c r="L48" s="85">
        <v>38</v>
      </c>
      <c r="M48" s="85"/>
      <c r="N48" s="85" t="s">
        <v>81</v>
      </c>
      <c r="O48" s="85"/>
      <c r="P48" s="85"/>
      <c r="Q48" s="85"/>
      <c r="R48" s="85"/>
      <c r="S48" s="85"/>
      <c r="T48" s="85"/>
      <c r="U48" s="85"/>
      <c r="V48" s="85"/>
    </row>
    <row r="49" spans="1:22" ht="34.200000000000003" x14ac:dyDescent="0.25">
      <c r="A49" s="80">
        <v>7</v>
      </c>
      <c r="B49" s="81">
        <v>7</v>
      </c>
      <c r="C49" s="82" t="s">
        <v>105</v>
      </c>
      <c r="D49" s="83" t="s">
        <v>106</v>
      </c>
      <c r="E49" s="84">
        <v>16.920000000000002</v>
      </c>
      <c r="F49" s="85" t="s">
        <v>107</v>
      </c>
      <c r="G49" s="84"/>
      <c r="H49" s="84">
        <v>17</v>
      </c>
      <c r="I49" s="84" t="s">
        <v>108</v>
      </c>
      <c r="J49" s="84"/>
      <c r="K49" s="84">
        <v>48</v>
      </c>
      <c r="L49" s="85" t="s">
        <v>109</v>
      </c>
      <c r="M49" s="85"/>
      <c r="N49" s="85" t="s">
        <v>93</v>
      </c>
      <c r="O49" s="85"/>
      <c r="P49" s="85"/>
      <c r="Q49" s="85"/>
      <c r="R49" s="85"/>
      <c r="S49" s="85"/>
      <c r="T49" s="85"/>
      <c r="U49" s="85"/>
      <c r="V49" s="85"/>
    </row>
    <row r="50" spans="1:22" ht="68.400000000000006" x14ac:dyDescent="0.25">
      <c r="A50" s="80">
        <v>8</v>
      </c>
      <c r="B50" s="81">
        <v>8</v>
      </c>
      <c r="C50" s="82" t="s">
        <v>82</v>
      </c>
      <c r="D50" s="83" t="s">
        <v>110</v>
      </c>
      <c r="E50" s="84">
        <v>1010.59</v>
      </c>
      <c r="F50" s="85" t="s">
        <v>83</v>
      </c>
      <c r="G50" s="84">
        <v>5.16</v>
      </c>
      <c r="H50" s="84" t="s">
        <v>111</v>
      </c>
      <c r="I50" s="84" t="s">
        <v>112</v>
      </c>
      <c r="J50" s="84"/>
      <c r="K50" s="84" t="s">
        <v>113</v>
      </c>
      <c r="L50" s="85" t="s">
        <v>114</v>
      </c>
      <c r="M50" s="85"/>
      <c r="N50" s="85" t="s">
        <v>81</v>
      </c>
      <c r="O50" s="85"/>
      <c r="P50" s="85"/>
      <c r="Q50" s="85"/>
      <c r="R50" s="85"/>
      <c r="S50" s="85"/>
      <c r="T50" s="85"/>
      <c r="U50" s="85"/>
      <c r="V50" s="85">
        <v>1</v>
      </c>
    </row>
    <row r="51" spans="1:22" ht="45.6" x14ac:dyDescent="0.25">
      <c r="A51" s="80">
        <v>9</v>
      </c>
      <c r="B51" s="81">
        <v>9</v>
      </c>
      <c r="C51" s="82" t="s">
        <v>115</v>
      </c>
      <c r="D51" s="83" t="s">
        <v>89</v>
      </c>
      <c r="E51" s="84">
        <v>29.3</v>
      </c>
      <c r="F51" s="85" t="s">
        <v>116</v>
      </c>
      <c r="G51" s="84"/>
      <c r="H51" s="84">
        <v>29</v>
      </c>
      <c r="I51" s="84" t="s">
        <v>117</v>
      </c>
      <c r="J51" s="84"/>
      <c r="K51" s="84">
        <v>75</v>
      </c>
      <c r="L51" s="85" t="s">
        <v>118</v>
      </c>
      <c r="M51" s="85"/>
      <c r="N51" s="85" t="s">
        <v>93</v>
      </c>
      <c r="O51" s="85"/>
      <c r="P51" s="85"/>
      <c r="Q51" s="85"/>
      <c r="R51" s="85"/>
      <c r="S51" s="85"/>
      <c r="T51" s="85"/>
      <c r="U51" s="85"/>
      <c r="V51" s="85"/>
    </row>
    <row r="52" spans="1:22" ht="45.6" x14ac:dyDescent="0.25">
      <c r="A52" s="80">
        <v>10</v>
      </c>
      <c r="B52" s="81">
        <v>10</v>
      </c>
      <c r="C52" s="82" t="s">
        <v>119</v>
      </c>
      <c r="D52" s="83" t="s">
        <v>89</v>
      </c>
      <c r="E52" s="84">
        <v>43.5</v>
      </c>
      <c r="F52" s="85" t="s">
        <v>120</v>
      </c>
      <c r="G52" s="84"/>
      <c r="H52" s="84">
        <v>44</v>
      </c>
      <c r="I52" s="84" t="s">
        <v>121</v>
      </c>
      <c r="J52" s="84"/>
      <c r="K52" s="84">
        <v>116</v>
      </c>
      <c r="L52" s="85" t="s">
        <v>122</v>
      </c>
      <c r="M52" s="85"/>
      <c r="N52" s="85" t="s">
        <v>93</v>
      </c>
      <c r="O52" s="85"/>
      <c r="P52" s="85"/>
      <c r="Q52" s="85"/>
      <c r="R52" s="85"/>
      <c r="S52" s="85"/>
      <c r="T52" s="85"/>
      <c r="U52" s="85"/>
      <c r="V52" s="85"/>
    </row>
    <row r="53" spans="1:22" ht="18.45" customHeight="1" x14ac:dyDescent="0.25">
      <c r="A53" s="135" t="s">
        <v>123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</row>
    <row r="54" spans="1:22" ht="68.400000000000006" x14ac:dyDescent="0.25">
      <c r="A54" s="80">
        <v>11</v>
      </c>
      <c r="B54" s="81">
        <v>11</v>
      </c>
      <c r="C54" s="82" t="s">
        <v>124</v>
      </c>
      <c r="D54" s="83" t="s">
        <v>74</v>
      </c>
      <c r="E54" s="84">
        <v>4104.3</v>
      </c>
      <c r="F54" s="85" t="s">
        <v>125</v>
      </c>
      <c r="G54" s="84">
        <v>1.03</v>
      </c>
      <c r="H54" s="84" t="s">
        <v>126</v>
      </c>
      <c r="I54" s="84" t="s">
        <v>127</v>
      </c>
      <c r="J54" s="84"/>
      <c r="K54" s="84" t="s">
        <v>128</v>
      </c>
      <c r="L54" s="85" t="s">
        <v>129</v>
      </c>
      <c r="M54" s="85"/>
      <c r="N54" s="85" t="s">
        <v>81</v>
      </c>
      <c r="O54" s="85"/>
      <c r="P54" s="85"/>
      <c r="Q54" s="85"/>
      <c r="R54" s="85"/>
      <c r="S54" s="85"/>
      <c r="T54" s="85"/>
      <c r="U54" s="85"/>
      <c r="V54" s="85"/>
    </row>
    <row r="55" spans="1:22" ht="18.45" customHeight="1" x14ac:dyDescent="0.25">
      <c r="A55" s="135" t="s">
        <v>130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</row>
    <row r="56" spans="1:22" ht="68.400000000000006" x14ac:dyDescent="0.25">
      <c r="A56" s="80">
        <v>12</v>
      </c>
      <c r="B56" s="81">
        <v>12</v>
      </c>
      <c r="C56" s="82" t="s">
        <v>82</v>
      </c>
      <c r="D56" s="83" t="s">
        <v>74</v>
      </c>
      <c r="E56" s="84">
        <v>1010.59</v>
      </c>
      <c r="F56" s="85" t="s">
        <v>83</v>
      </c>
      <c r="G56" s="84">
        <v>5.16</v>
      </c>
      <c r="H56" s="84" t="s">
        <v>84</v>
      </c>
      <c r="I56" s="84" t="s">
        <v>85</v>
      </c>
      <c r="J56" s="84"/>
      <c r="K56" s="84" t="s">
        <v>86</v>
      </c>
      <c r="L56" s="85" t="s">
        <v>87</v>
      </c>
      <c r="M56" s="85"/>
      <c r="N56" s="85" t="s">
        <v>81</v>
      </c>
      <c r="O56" s="85"/>
      <c r="P56" s="85"/>
      <c r="Q56" s="85"/>
      <c r="R56" s="85"/>
      <c r="S56" s="85"/>
      <c r="T56" s="85"/>
      <c r="U56" s="85"/>
      <c r="V56" s="85"/>
    </row>
    <row r="57" spans="1:22" ht="34.200000000000003" x14ac:dyDescent="0.25">
      <c r="A57" s="80">
        <v>13</v>
      </c>
      <c r="B57" s="81">
        <v>13</v>
      </c>
      <c r="C57" s="82" t="s">
        <v>131</v>
      </c>
      <c r="D57" s="83" t="s">
        <v>132</v>
      </c>
      <c r="E57" s="84">
        <v>77.7</v>
      </c>
      <c r="F57" s="85" t="s">
        <v>133</v>
      </c>
      <c r="G57" s="84"/>
      <c r="H57" s="84">
        <v>8</v>
      </c>
      <c r="I57" s="84" t="s">
        <v>134</v>
      </c>
      <c r="J57" s="84"/>
      <c r="K57" s="84">
        <v>36</v>
      </c>
      <c r="L57" s="85" t="s">
        <v>91</v>
      </c>
      <c r="M57" s="85"/>
      <c r="N57" s="85" t="s">
        <v>93</v>
      </c>
      <c r="O57" s="85"/>
      <c r="P57" s="85"/>
      <c r="Q57" s="85"/>
      <c r="R57" s="85"/>
      <c r="S57" s="85"/>
      <c r="T57" s="85"/>
      <c r="U57" s="85"/>
      <c r="V57" s="85"/>
    </row>
    <row r="58" spans="1:22" ht="18.45" customHeight="1" x14ac:dyDescent="0.25">
      <c r="A58" s="135" t="s">
        <v>135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</row>
    <row r="59" spans="1:22" ht="68.400000000000006" x14ac:dyDescent="0.25">
      <c r="A59" s="80">
        <v>14</v>
      </c>
      <c r="B59" s="81">
        <v>14</v>
      </c>
      <c r="C59" s="82" t="s">
        <v>94</v>
      </c>
      <c r="D59" s="83" t="s">
        <v>95</v>
      </c>
      <c r="E59" s="84">
        <v>13.69</v>
      </c>
      <c r="F59" s="85">
        <v>13.69</v>
      </c>
      <c r="G59" s="84"/>
      <c r="H59" s="84" t="s">
        <v>96</v>
      </c>
      <c r="I59" s="84">
        <v>3</v>
      </c>
      <c r="J59" s="84"/>
      <c r="K59" s="84" t="s">
        <v>97</v>
      </c>
      <c r="L59" s="85">
        <v>38</v>
      </c>
      <c r="M59" s="85"/>
      <c r="N59" s="85" t="s">
        <v>81</v>
      </c>
      <c r="O59" s="85"/>
      <c r="P59" s="85"/>
      <c r="Q59" s="85"/>
      <c r="R59" s="85"/>
      <c r="S59" s="85"/>
      <c r="T59" s="85"/>
      <c r="U59" s="85"/>
      <c r="V59" s="85"/>
    </row>
    <row r="60" spans="1:22" ht="57" x14ac:dyDescent="0.25">
      <c r="A60" s="80">
        <v>15</v>
      </c>
      <c r="B60" s="81">
        <v>15</v>
      </c>
      <c r="C60" s="82" t="s">
        <v>136</v>
      </c>
      <c r="D60" s="83" t="s">
        <v>137</v>
      </c>
      <c r="E60" s="84">
        <v>15810.14</v>
      </c>
      <c r="F60" s="85" t="s">
        <v>138</v>
      </c>
      <c r="G60" s="84">
        <v>195.41</v>
      </c>
      <c r="H60" s="84">
        <v>8</v>
      </c>
      <c r="I60" s="84" t="s">
        <v>134</v>
      </c>
      <c r="J60" s="84"/>
      <c r="K60" s="84" t="s">
        <v>139</v>
      </c>
      <c r="L60" s="85" t="s">
        <v>140</v>
      </c>
      <c r="M60" s="85"/>
      <c r="N60" s="85" t="s">
        <v>81</v>
      </c>
      <c r="O60" s="85"/>
      <c r="P60" s="85"/>
      <c r="Q60" s="85"/>
      <c r="R60" s="85"/>
      <c r="S60" s="85"/>
      <c r="T60" s="85"/>
      <c r="U60" s="85"/>
      <c r="V60" s="85">
        <v>1</v>
      </c>
    </row>
    <row r="61" spans="1:22" ht="34.200000000000003" x14ac:dyDescent="0.25">
      <c r="A61" s="80">
        <v>16</v>
      </c>
      <c r="B61" s="81">
        <v>16</v>
      </c>
      <c r="C61" s="82" t="s">
        <v>141</v>
      </c>
      <c r="D61" s="83" t="s">
        <v>142</v>
      </c>
      <c r="E61" s="84">
        <v>26.3</v>
      </c>
      <c r="F61" s="85" t="s">
        <v>143</v>
      </c>
      <c r="G61" s="84"/>
      <c r="H61" s="84">
        <v>8</v>
      </c>
      <c r="I61" s="84" t="s">
        <v>134</v>
      </c>
      <c r="J61" s="84"/>
      <c r="K61" s="84">
        <v>36</v>
      </c>
      <c r="L61" s="85" t="s">
        <v>91</v>
      </c>
      <c r="M61" s="85"/>
      <c r="N61" s="85" t="s">
        <v>93</v>
      </c>
      <c r="O61" s="85"/>
      <c r="P61" s="85"/>
      <c r="Q61" s="85"/>
      <c r="R61" s="85"/>
      <c r="S61" s="85"/>
      <c r="T61" s="85"/>
      <c r="U61" s="85"/>
      <c r="V61" s="85"/>
    </row>
    <row r="62" spans="1:22" ht="18.45" customHeight="1" x14ac:dyDescent="0.25">
      <c r="A62" s="135" t="s">
        <v>144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</row>
    <row r="63" spans="1:22" ht="57" x14ac:dyDescent="0.25">
      <c r="A63" s="80">
        <v>17</v>
      </c>
      <c r="B63" s="81">
        <v>17</v>
      </c>
      <c r="C63" s="82" t="s">
        <v>136</v>
      </c>
      <c r="D63" s="83" t="s">
        <v>145</v>
      </c>
      <c r="E63" s="84">
        <v>15810.14</v>
      </c>
      <c r="F63" s="85" t="s">
        <v>138</v>
      </c>
      <c r="G63" s="84">
        <v>195.41</v>
      </c>
      <c r="H63" s="84" t="s">
        <v>146</v>
      </c>
      <c r="I63" s="84" t="s">
        <v>147</v>
      </c>
      <c r="J63" s="84"/>
      <c r="K63" s="84" t="s">
        <v>148</v>
      </c>
      <c r="L63" s="85" t="s">
        <v>149</v>
      </c>
      <c r="M63" s="85"/>
      <c r="N63" s="85" t="s">
        <v>81</v>
      </c>
      <c r="O63" s="85"/>
      <c r="P63" s="85"/>
      <c r="Q63" s="85"/>
      <c r="R63" s="85"/>
      <c r="S63" s="85"/>
      <c r="T63" s="85"/>
      <c r="U63" s="85"/>
      <c r="V63" s="85">
        <v>1</v>
      </c>
    </row>
    <row r="64" spans="1:22" ht="34.200000000000003" x14ac:dyDescent="0.25">
      <c r="A64" s="80">
        <v>18</v>
      </c>
      <c r="B64" s="81">
        <v>18</v>
      </c>
      <c r="C64" s="82" t="s">
        <v>141</v>
      </c>
      <c r="D64" s="83" t="s">
        <v>150</v>
      </c>
      <c r="E64" s="84">
        <v>26.3</v>
      </c>
      <c r="F64" s="85" t="s">
        <v>143</v>
      </c>
      <c r="G64" s="84"/>
      <c r="H64" s="84">
        <v>11</v>
      </c>
      <c r="I64" s="84" t="s">
        <v>151</v>
      </c>
      <c r="J64" s="84"/>
      <c r="K64" s="84">
        <v>48</v>
      </c>
      <c r="L64" s="85" t="s">
        <v>109</v>
      </c>
      <c r="M64" s="85"/>
      <c r="N64" s="85" t="s">
        <v>93</v>
      </c>
      <c r="O64" s="85"/>
      <c r="P64" s="85"/>
      <c r="Q64" s="85"/>
      <c r="R64" s="85"/>
      <c r="S64" s="85"/>
      <c r="T64" s="85"/>
      <c r="U64" s="85"/>
      <c r="V64" s="85"/>
    </row>
    <row r="65" spans="1:22" ht="18.45" customHeight="1" x14ac:dyDescent="0.25">
      <c r="A65" s="135" t="s">
        <v>152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</row>
    <row r="66" spans="1:22" ht="68.400000000000006" x14ac:dyDescent="0.25">
      <c r="A66" s="80">
        <v>19</v>
      </c>
      <c r="B66" s="81">
        <v>19</v>
      </c>
      <c r="C66" s="82" t="s">
        <v>94</v>
      </c>
      <c r="D66" s="83" t="s">
        <v>95</v>
      </c>
      <c r="E66" s="84">
        <v>13.69</v>
      </c>
      <c r="F66" s="85">
        <v>13.69</v>
      </c>
      <c r="G66" s="84"/>
      <c r="H66" s="84" t="s">
        <v>96</v>
      </c>
      <c r="I66" s="84">
        <v>3</v>
      </c>
      <c r="J66" s="84"/>
      <c r="K66" s="84" t="s">
        <v>97</v>
      </c>
      <c r="L66" s="85">
        <v>38</v>
      </c>
      <c r="M66" s="85"/>
      <c r="N66" s="85" t="s">
        <v>81</v>
      </c>
      <c r="O66" s="85"/>
      <c r="P66" s="85"/>
      <c r="Q66" s="85"/>
      <c r="R66" s="85"/>
      <c r="S66" s="85"/>
      <c r="T66" s="85"/>
      <c r="U66" s="85"/>
      <c r="V66" s="85"/>
    </row>
    <row r="67" spans="1:22" ht="68.400000000000006" x14ac:dyDescent="0.25">
      <c r="A67" s="80">
        <v>20</v>
      </c>
      <c r="B67" s="81">
        <v>20</v>
      </c>
      <c r="C67" s="82" t="s">
        <v>73</v>
      </c>
      <c r="D67" s="83" t="s">
        <v>74</v>
      </c>
      <c r="E67" s="84">
        <v>2250.2399999999998</v>
      </c>
      <c r="F67" s="85" t="s">
        <v>75</v>
      </c>
      <c r="G67" s="84" t="s">
        <v>76</v>
      </c>
      <c r="H67" s="84" t="s">
        <v>77</v>
      </c>
      <c r="I67" s="84" t="s">
        <v>78</v>
      </c>
      <c r="J67" s="84"/>
      <c r="K67" s="84" t="s">
        <v>79</v>
      </c>
      <c r="L67" s="85" t="s">
        <v>80</v>
      </c>
      <c r="M67" s="85"/>
      <c r="N67" s="85" t="s">
        <v>81</v>
      </c>
      <c r="O67" s="85"/>
      <c r="P67" s="85"/>
      <c r="Q67" s="85"/>
      <c r="R67" s="85"/>
      <c r="S67" s="85"/>
      <c r="T67" s="85"/>
      <c r="U67" s="85"/>
      <c r="V67" s="85"/>
    </row>
    <row r="68" spans="1:22" ht="68.400000000000006" x14ac:dyDescent="0.25">
      <c r="A68" s="80">
        <v>21</v>
      </c>
      <c r="B68" s="81">
        <v>21</v>
      </c>
      <c r="C68" s="82" t="s">
        <v>82</v>
      </c>
      <c r="D68" s="83" t="s">
        <v>74</v>
      </c>
      <c r="E68" s="84">
        <v>1010.59</v>
      </c>
      <c r="F68" s="85" t="s">
        <v>83</v>
      </c>
      <c r="G68" s="84">
        <v>5.16</v>
      </c>
      <c r="H68" s="84" t="s">
        <v>84</v>
      </c>
      <c r="I68" s="84" t="s">
        <v>85</v>
      </c>
      <c r="J68" s="84"/>
      <c r="K68" s="84" t="s">
        <v>86</v>
      </c>
      <c r="L68" s="85" t="s">
        <v>87</v>
      </c>
      <c r="M68" s="85"/>
      <c r="N68" s="85" t="s">
        <v>81</v>
      </c>
      <c r="O68" s="85"/>
      <c r="P68" s="85"/>
      <c r="Q68" s="85"/>
      <c r="R68" s="85"/>
      <c r="S68" s="85"/>
      <c r="T68" s="85"/>
      <c r="U68" s="85"/>
      <c r="V68" s="85"/>
    </row>
    <row r="69" spans="1:22" ht="45.6" x14ac:dyDescent="0.25">
      <c r="A69" s="86">
        <v>22</v>
      </c>
      <c r="B69" s="87">
        <v>22</v>
      </c>
      <c r="C69" s="88" t="s">
        <v>119</v>
      </c>
      <c r="D69" s="89" t="s">
        <v>89</v>
      </c>
      <c r="E69" s="90">
        <v>43.5</v>
      </c>
      <c r="F69" s="91" t="s">
        <v>120</v>
      </c>
      <c r="G69" s="90"/>
      <c r="H69" s="90">
        <v>44</v>
      </c>
      <c r="I69" s="90" t="s">
        <v>121</v>
      </c>
      <c r="J69" s="90"/>
      <c r="K69" s="90">
        <v>116</v>
      </c>
      <c r="L69" s="91" t="s">
        <v>122</v>
      </c>
      <c r="M69" s="91"/>
      <c r="N69" s="91" t="s">
        <v>93</v>
      </c>
      <c r="O69" s="91"/>
      <c r="P69" s="91"/>
      <c r="Q69" s="91"/>
      <c r="R69" s="91"/>
      <c r="S69" s="91"/>
      <c r="T69" s="91"/>
      <c r="U69" s="91"/>
      <c r="V69" s="91"/>
    </row>
    <row r="70" spans="1:22" ht="19.350000000000001" customHeight="1" x14ac:dyDescent="0.25">
      <c r="A70" s="133" t="s">
        <v>153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1:22" ht="18.45" customHeight="1" x14ac:dyDescent="0.25">
      <c r="A71" s="135" t="s">
        <v>154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</row>
    <row r="72" spans="1:22" ht="68.400000000000006" x14ac:dyDescent="0.25">
      <c r="A72" s="80">
        <v>23</v>
      </c>
      <c r="B72" s="81">
        <v>23</v>
      </c>
      <c r="C72" s="82" t="s">
        <v>124</v>
      </c>
      <c r="D72" s="83" t="s">
        <v>74</v>
      </c>
      <c r="E72" s="84">
        <v>4104.3</v>
      </c>
      <c r="F72" s="85" t="s">
        <v>125</v>
      </c>
      <c r="G72" s="84">
        <v>1.03</v>
      </c>
      <c r="H72" s="84" t="s">
        <v>126</v>
      </c>
      <c r="I72" s="84" t="s">
        <v>127</v>
      </c>
      <c r="J72" s="84"/>
      <c r="K72" s="84" t="s">
        <v>128</v>
      </c>
      <c r="L72" s="85" t="s">
        <v>129</v>
      </c>
      <c r="M72" s="85"/>
      <c r="N72" s="85" t="s">
        <v>81</v>
      </c>
      <c r="O72" s="85"/>
      <c r="P72" s="85"/>
      <c r="Q72" s="85"/>
      <c r="R72" s="85"/>
      <c r="S72" s="85"/>
      <c r="T72" s="85"/>
      <c r="U72" s="85"/>
      <c r="V72" s="85"/>
    </row>
    <row r="73" spans="1:22" ht="18.45" customHeight="1" x14ac:dyDescent="0.25">
      <c r="A73" s="135" t="s">
        <v>155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</row>
    <row r="74" spans="1:22" ht="68.400000000000006" x14ac:dyDescent="0.25">
      <c r="A74" s="80">
        <v>24</v>
      </c>
      <c r="B74" s="81">
        <v>24</v>
      </c>
      <c r="C74" s="82" t="s">
        <v>94</v>
      </c>
      <c r="D74" s="83" t="s">
        <v>95</v>
      </c>
      <c r="E74" s="84">
        <v>13.69</v>
      </c>
      <c r="F74" s="85">
        <v>13.69</v>
      </c>
      <c r="G74" s="84"/>
      <c r="H74" s="84" t="s">
        <v>96</v>
      </c>
      <c r="I74" s="84">
        <v>3</v>
      </c>
      <c r="J74" s="84"/>
      <c r="K74" s="84" t="s">
        <v>97</v>
      </c>
      <c r="L74" s="85">
        <v>38</v>
      </c>
      <c r="M74" s="85"/>
      <c r="N74" s="85" t="s">
        <v>81</v>
      </c>
      <c r="O74" s="85"/>
      <c r="P74" s="85"/>
      <c r="Q74" s="85"/>
      <c r="R74" s="85"/>
      <c r="S74" s="85"/>
      <c r="T74" s="85"/>
      <c r="U74" s="85"/>
      <c r="V74" s="85"/>
    </row>
    <row r="75" spans="1:22" ht="18.45" customHeight="1" x14ac:dyDescent="0.25">
      <c r="A75" s="135" t="s">
        <v>123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</row>
    <row r="76" spans="1:22" ht="68.400000000000006" x14ac:dyDescent="0.25">
      <c r="A76" s="80">
        <v>25</v>
      </c>
      <c r="B76" s="81">
        <v>25</v>
      </c>
      <c r="C76" s="82" t="s">
        <v>94</v>
      </c>
      <c r="D76" s="83" t="s">
        <v>95</v>
      </c>
      <c r="E76" s="84">
        <v>13.69</v>
      </c>
      <c r="F76" s="85">
        <v>13.69</v>
      </c>
      <c r="G76" s="84"/>
      <c r="H76" s="84" t="s">
        <v>96</v>
      </c>
      <c r="I76" s="84">
        <v>3</v>
      </c>
      <c r="J76" s="84"/>
      <c r="K76" s="84" t="s">
        <v>97</v>
      </c>
      <c r="L76" s="85">
        <v>38</v>
      </c>
      <c r="M76" s="85"/>
      <c r="N76" s="85" t="s">
        <v>81</v>
      </c>
      <c r="O76" s="85"/>
      <c r="P76" s="85"/>
      <c r="Q76" s="85"/>
      <c r="R76" s="85"/>
      <c r="S76" s="85"/>
      <c r="T76" s="85"/>
      <c r="U76" s="85"/>
      <c r="V76" s="85"/>
    </row>
    <row r="77" spans="1:22" ht="57" x14ac:dyDescent="0.25">
      <c r="A77" s="80">
        <v>26</v>
      </c>
      <c r="B77" s="81">
        <v>26</v>
      </c>
      <c r="C77" s="82" t="s">
        <v>156</v>
      </c>
      <c r="D77" s="83" t="s">
        <v>157</v>
      </c>
      <c r="E77" s="84">
        <v>1170.06</v>
      </c>
      <c r="F77" s="85">
        <v>1094.5</v>
      </c>
      <c r="G77" s="84" t="s">
        <v>158</v>
      </c>
      <c r="H77" s="84" t="s">
        <v>159</v>
      </c>
      <c r="I77" s="84">
        <v>11</v>
      </c>
      <c r="J77" s="84">
        <v>1</v>
      </c>
      <c r="K77" s="84" t="s">
        <v>160</v>
      </c>
      <c r="L77" s="85">
        <v>121</v>
      </c>
      <c r="M77" s="85"/>
      <c r="N77" s="85" t="s">
        <v>81</v>
      </c>
      <c r="O77" s="85"/>
      <c r="P77" s="85"/>
      <c r="Q77" s="85"/>
      <c r="R77" s="85"/>
      <c r="S77" s="85"/>
      <c r="T77" s="85"/>
      <c r="U77" s="85"/>
      <c r="V77" s="85" t="s">
        <v>161</v>
      </c>
    </row>
    <row r="78" spans="1:22" ht="114" x14ac:dyDescent="0.25">
      <c r="A78" s="80">
        <v>27</v>
      </c>
      <c r="B78" s="81">
        <v>27</v>
      </c>
      <c r="C78" s="82" t="s">
        <v>162</v>
      </c>
      <c r="D78" s="83" t="s">
        <v>163</v>
      </c>
      <c r="E78" s="84">
        <v>3668.77</v>
      </c>
      <c r="F78" s="85" t="s">
        <v>164</v>
      </c>
      <c r="G78" s="84" t="s">
        <v>165</v>
      </c>
      <c r="H78" s="84" t="s">
        <v>166</v>
      </c>
      <c r="I78" s="84" t="s">
        <v>167</v>
      </c>
      <c r="J78" s="84" t="s">
        <v>168</v>
      </c>
      <c r="K78" s="84" t="s">
        <v>169</v>
      </c>
      <c r="L78" s="85" t="s">
        <v>170</v>
      </c>
      <c r="M78" s="85"/>
      <c r="N78" s="85" t="s">
        <v>81</v>
      </c>
      <c r="O78" s="85"/>
      <c r="P78" s="85"/>
      <c r="Q78" s="85"/>
      <c r="R78" s="85"/>
      <c r="S78" s="85"/>
      <c r="T78" s="85"/>
      <c r="U78" s="85"/>
      <c r="V78" s="85" t="s">
        <v>171</v>
      </c>
    </row>
    <row r="79" spans="1:22" ht="57" x14ac:dyDescent="0.25">
      <c r="A79" s="80">
        <v>28</v>
      </c>
      <c r="B79" s="81">
        <v>28</v>
      </c>
      <c r="C79" s="82" t="s">
        <v>172</v>
      </c>
      <c r="D79" s="83" t="s">
        <v>173</v>
      </c>
      <c r="E79" s="84">
        <v>50.3</v>
      </c>
      <c r="F79" s="85" t="s">
        <v>174</v>
      </c>
      <c r="G79" s="84"/>
      <c r="H79" s="84">
        <v>5</v>
      </c>
      <c r="I79" s="84" t="s">
        <v>175</v>
      </c>
      <c r="J79" s="84"/>
      <c r="K79" s="84">
        <v>13</v>
      </c>
      <c r="L79" s="85" t="s">
        <v>176</v>
      </c>
      <c r="M79" s="85"/>
      <c r="N79" s="85" t="s">
        <v>93</v>
      </c>
      <c r="O79" s="85"/>
      <c r="P79" s="85"/>
      <c r="Q79" s="85"/>
      <c r="R79" s="85"/>
      <c r="S79" s="85"/>
      <c r="T79" s="85"/>
      <c r="U79" s="85"/>
      <c r="V79" s="85"/>
    </row>
    <row r="80" spans="1:22" ht="68.400000000000006" x14ac:dyDescent="0.25">
      <c r="A80" s="80">
        <v>29</v>
      </c>
      <c r="B80" s="81">
        <v>29</v>
      </c>
      <c r="C80" s="82" t="s">
        <v>82</v>
      </c>
      <c r="D80" s="83" t="s">
        <v>74</v>
      </c>
      <c r="E80" s="84">
        <v>1010.59</v>
      </c>
      <c r="F80" s="85" t="s">
        <v>83</v>
      </c>
      <c r="G80" s="84">
        <v>5.16</v>
      </c>
      <c r="H80" s="84" t="s">
        <v>84</v>
      </c>
      <c r="I80" s="84" t="s">
        <v>85</v>
      </c>
      <c r="J80" s="84"/>
      <c r="K80" s="84" t="s">
        <v>86</v>
      </c>
      <c r="L80" s="85" t="s">
        <v>87</v>
      </c>
      <c r="M80" s="85"/>
      <c r="N80" s="85" t="s">
        <v>81</v>
      </c>
      <c r="O80" s="85"/>
      <c r="P80" s="85"/>
      <c r="Q80" s="85"/>
      <c r="R80" s="85"/>
      <c r="S80" s="85"/>
      <c r="T80" s="85"/>
      <c r="U80" s="85"/>
      <c r="V80" s="85"/>
    </row>
    <row r="81" spans="1:22" ht="57" x14ac:dyDescent="0.25">
      <c r="A81" s="80">
        <v>30</v>
      </c>
      <c r="B81" s="81">
        <v>30</v>
      </c>
      <c r="C81" s="82" t="s">
        <v>177</v>
      </c>
      <c r="D81" s="83" t="s">
        <v>89</v>
      </c>
      <c r="E81" s="84">
        <v>24.9</v>
      </c>
      <c r="F81" s="85" t="s">
        <v>178</v>
      </c>
      <c r="G81" s="84"/>
      <c r="H81" s="84">
        <v>25</v>
      </c>
      <c r="I81" s="84" t="s">
        <v>179</v>
      </c>
      <c r="J81" s="84"/>
      <c r="K81" s="84">
        <v>117</v>
      </c>
      <c r="L81" s="85" t="s">
        <v>180</v>
      </c>
      <c r="M81" s="85"/>
      <c r="N81" s="85" t="s">
        <v>93</v>
      </c>
      <c r="O81" s="85"/>
      <c r="P81" s="85"/>
      <c r="Q81" s="85"/>
      <c r="R81" s="85"/>
      <c r="S81" s="85"/>
      <c r="T81" s="85"/>
      <c r="U81" s="85"/>
      <c r="V81" s="85"/>
    </row>
    <row r="82" spans="1:22" ht="18.45" customHeight="1" x14ac:dyDescent="0.25">
      <c r="A82" s="135" t="s">
        <v>181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</row>
    <row r="83" spans="1:22" ht="68.400000000000006" x14ac:dyDescent="0.25">
      <c r="A83" s="80">
        <v>31</v>
      </c>
      <c r="B83" s="81">
        <v>31</v>
      </c>
      <c r="C83" s="82" t="s">
        <v>94</v>
      </c>
      <c r="D83" s="83" t="s">
        <v>95</v>
      </c>
      <c r="E83" s="84">
        <v>13.69</v>
      </c>
      <c r="F83" s="85">
        <v>13.69</v>
      </c>
      <c r="G83" s="84"/>
      <c r="H83" s="84" t="s">
        <v>96</v>
      </c>
      <c r="I83" s="84">
        <v>3</v>
      </c>
      <c r="J83" s="84"/>
      <c r="K83" s="84" t="s">
        <v>97</v>
      </c>
      <c r="L83" s="85">
        <v>38</v>
      </c>
      <c r="M83" s="85"/>
      <c r="N83" s="85" t="s">
        <v>81</v>
      </c>
      <c r="O83" s="85"/>
      <c r="P83" s="85"/>
      <c r="Q83" s="85"/>
      <c r="R83" s="85"/>
      <c r="S83" s="85"/>
      <c r="T83" s="85"/>
      <c r="U83" s="85"/>
      <c r="V83" s="85"/>
    </row>
    <row r="84" spans="1:22" ht="68.400000000000006" x14ac:dyDescent="0.25">
      <c r="A84" s="80">
        <v>32</v>
      </c>
      <c r="B84" s="81">
        <v>32</v>
      </c>
      <c r="C84" s="82" t="s">
        <v>182</v>
      </c>
      <c r="D84" s="83" t="s">
        <v>74</v>
      </c>
      <c r="E84" s="84">
        <v>9053.16</v>
      </c>
      <c r="F84" s="85" t="s">
        <v>183</v>
      </c>
      <c r="G84" s="84">
        <v>4.13</v>
      </c>
      <c r="H84" s="84" t="s">
        <v>184</v>
      </c>
      <c r="I84" s="84" t="s">
        <v>185</v>
      </c>
      <c r="J84" s="84"/>
      <c r="K84" s="84" t="s">
        <v>186</v>
      </c>
      <c r="L84" s="85" t="s">
        <v>187</v>
      </c>
      <c r="M84" s="85"/>
      <c r="N84" s="85" t="s">
        <v>81</v>
      </c>
      <c r="O84" s="85"/>
      <c r="P84" s="85"/>
      <c r="Q84" s="85"/>
      <c r="R84" s="85"/>
      <c r="S84" s="85"/>
      <c r="T84" s="85"/>
      <c r="U84" s="85"/>
      <c r="V84" s="85"/>
    </row>
    <row r="85" spans="1:22" ht="18.45" customHeight="1" x14ac:dyDescent="0.25">
      <c r="A85" s="135" t="s">
        <v>188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</row>
    <row r="86" spans="1:22" ht="57" x14ac:dyDescent="0.25">
      <c r="A86" s="80">
        <v>33</v>
      </c>
      <c r="B86" s="81">
        <v>33</v>
      </c>
      <c r="C86" s="82" t="s">
        <v>189</v>
      </c>
      <c r="D86" s="83" t="s">
        <v>95</v>
      </c>
      <c r="E86" s="84">
        <v>2.02</v>
      </c>
      <c r="F86" s="85">
        <v>2.02</v>
      </c>
      <c r="G86" s="84"/>
      <c r="H86" s="84" t="s">
        <v>190</v>
      </c>
      <c r="I86" s="84">
        <v>1</v>
      </c>
      <c r="J86" s="84"/>
      <c r="K86" s="84" t="s">
        <v>191</v>
      </c>
      <c r="L86" s="85">
        <v>6</v>
      </c>
      <c r="M86" s="85"/>
      <c r="N86" s="85" t="s">
        <v>81</v>
      </c>
      <c r="O86" s="85"/>
      <c r="P86" s="85"/>
      <c r="Q86" s="85"/>
      <c r="R86" s="85"/>
      <c r="S86" s="85"/>
      <c r="T86" s="85"/>
      <c r="U86" s="85"/>
      <c r="V86" s="85"/>
    </row>
    <row r="87" spans="1:22" ht="18.45" customHeight="1" x14ac:dyDescent="0.25">
      <c r="A87" s="135" t="s">
        <v>192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</row>
    <row r="88" spans="1:22" ht="68.400000000000006" x14ac:dyDescent="0.25">
      <c r="A88" s="86">
        <v>34</v>
      </c>
      <c r="B88" s="87">
        <v>34</v>
      </c>
      <c r="C88" s="88" t="s">
        <v>94</v>
      </c>
      <c r="D88" s="89" t="s">
        <v>95</v>
      </c>
      <c r="E88" s="90">
        <v>13.69</v>
      </c>
      <c r="F88" s="91">
        <v>13.69</v>
      </c>
      <c r="G88" s="90"/>
      <c r="H88" s="90" t="s">
        <v>96</v>
      </c>
      <c r="I88" s="90">
        <v>3</v>
      </c>
      <c r="J88" s="90"/>
      <c r="K88" s="90" t="s">
        <v>97</v>
      </c>
      <c r="L88" s="91">
        <v>38</v>
      </c>
      <c r="M88" s="91"/>
      <c r="N88" s="91" t="s">
        <v>81</v>
      </c>
      <c r="O88" s="91"/>
      <c r="P88" s="91"/>
      <c r="Q88" s="91"/>
      <c r="R88" s="91"/>
      <c r="S88" s="91"/>
      <c r="T88" s="91"/>
      <c r="U88" s="91"/>
      <c r="V88" s="91"/>
    </row>
    <row r="89" spans="1:22" ht="19.350000000000001" customHeight="1" x14ac:dyDescent="0.25">
      <c r="A89" s="133" t="s">
        <v>193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</row>
    <row r="90" spans="1:22" ht="18.45" customHeight="1" x14ac:dyDescent="0.25">
      <c r="A90" s="135" t="s">
        <v>194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</row>
    <row r="91" spans="1:22" ht="68.400000000000006" x14ac:dyDescent="0.25">
      <c r="A91" s="80">
        <v>35</v>
      </c>
      <c r="B91" s="81">
        <v>35</v>
      </c>
      <c r="C91" s="82" t="s">
        <v>94</v>
      </c>
      <c r="D91" s="83" t="s">
        <v>195</v>
      </c>
      <c r="E91" s="84">
        <v>13.69</v>
      </c>
      <c r="F91" s="85">
        <v>13.69</v>
      </c>
      <c r="G91" s="84"/>
      <c r="H91" s="84" t="s">
        <v>196</v>
      </c>
      <c r="I91" s="84">
        <v>10</v>
      </c>
      <c r="J91" s="84"/>
      <c r="K91" s="84" t="s">
        <v>197</v>
      </c>
      <c r="L91" s="85">
        <v>113</v>
      </c>
      <c r="M91" s="85"/>
      <c r="N91" s="85" t="s">
        <v>81</v>
      </c>
      <c r="O91" s="85"/>
      <c r="P91" s="85"/>
      <c r="Q91" s="85"/>
      <c r="R91" s="85"/>
      <c r="S91" s="85"/>
      <c r="T91" s="85"/>
      <c r="U91" s="85"/>
      <c r="V91" s="85"/>
    </row>
    <row r="92" spans="1:22" ht="68.400000000000006" x14ac:dyDescent="0.25">
      <c r="A92" s="80">
        <v>36</v>
      </c>
      <c r="B92" s="81">
        <v>36</v>
      </c>
      <c r="C92" s="82" t="s">
        <v>82</v>
      </c>
      <c r="D92" s="83" t="s">
        <v>74</v>
      </c>
      <c r="E92" s="84">
        <v>1010.59</v>
      </c>
      <c r="F92" s="85" t="s">
        <v>83</v>
      </c>
      <c r="G92" s="84">
        <v>5.16</v>
      </c>
      <c r="H92" s="84" t="s">
        <v>84</v>
      </c>
      <c r="I92" s="84" t="s">
        <v>85</v>
      </c>
      <c r="J92" s="84"/>
      <c r="K92" s="84" t="s">
        <v>86</v>
      </c>
      <c r="L92" s="85" t="s">
        <v>87</v>
      </c>
      <c r="M92" s="85"/>
      <c r="N92" s="85" t="s">
        <v>81</v>
      </c>
      <c r="O92" s="85"/>
      <c r="P92" s="85"/>
      <c r="Q92" s="85"/>
      <c r="R92" s="85"/>
      <c r="S92" s="85"/>
      <c r="T92" s="85"/>
      <c r="U92" s="85"/>
      <c r="V92" s="85"/>
    </row>
    <row r="93" spans="1:22" ht="45.6" x14ac:dyDescent="0.25">
      <c r="A93" s="80">
        <v>37</v>
      </c>
      <c r="B93" s="81">
        <v>37</v>
      </c>
      <c r="C93" s="82" t="s">
        <v>119</v>
      </c>
      <c r="D93" s="83" t="s">
        <v>89</v>
      </c>
      <c r="E93" s="84">
        <v>43.5</v>
      </c>
      <c r="F93" s="85" t="s">
        <v>120</v>
      </c>
      <c r="G93" s="84"/>
      <c r="H93" s="84">
        <v>44</v>
      </c>
      <c r="I93" s="84" t="s">
        <v>121</v>
      </c>
      <c r="J93" s="84"/>
      <c r="K93" s="84">
        <v>116</v>
      </c>
      <c r="L93" s="85" t="s">
        <v>122</v>
      </c>
      <c r="M93" s="85"/>
      <c r="N93" s="85" t="s">
        <v>93</v>
      </c>
      <c r="O93" s="85"/>
      <c r="P93" s="85"/>
      <c r="Q93" s="85"/>
      <c r="R93" s="85"/>
      <c r="S93" s="85"/>
      <c r="T93" s="85"/>
      <c r="U93" s="85"/>
      <c r="V93" s="85"/>
    </row>
    <row r="94" spans="1:22" ht="18.45" customHeight="1" x14ac:dyDescent="0.25">
      <c r="A94" s="135" t="s">
        <v>198</v>
      </c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</row>
    <row r="95" spans="1:22" ht="102.6" x14ac:dyDescent="0.25">
      <c r="A95" s="80">
        <v>38</v>
      </c>
      <c r="B95" s="81">
        <v>38</v>
      </c>
      <c r="C95" s="82" t="s">
        <v>199</v>
      </c>
      <c r="D95" s="83" t="s">
        <v>200</v>
      </c>
      <c r="E95" s="84">
        <v>5229.34</v>
      </c>
      <c r="F95" s="85" t="s">
        <v>201</v>
      </c>
      <c r="G95" s="84">
        <v>76.17</v>
      </c>
      <c r="H95" s="84" t="s">
        <v>202</v>
      </c>
      <c r="I95" s="84" t="s">
        <v>203</v>
      </c>
      <c r="J95" s="84">
        <v>1</v>
      </c>
      <c r="K95" s="84" t="s">
        <v>204</v>
      </c>
      <c r="L95" s="85" t="s">
        <v>205</v>
      </c>
      <c r="M95" s="85"/>
      <c r="N95" s="85" t="s">
        <v>81</v>
      </c>
      <c r="O95" s="85"/>
      <c r="P95" s="85"/>
      <c r="Q95" s="85"/>
      <c r="R95" s="85"/>
      <c r="S95" s="85"/>
      <c r="T95" s="85"/>
      <c r="U95" s="85"/>
      <c r="V95" s="85">
        <v>6</v>
      </c>
    </row>
    <row r="96" spans="1:22" ht="45.6" x14ac:dyDescent="0.25">
      <c r="A96" s="80">
        <v>39</v>
      </c>
      <c r="B96" s="81">
        <v>39</v>
      </c>
      <c r="C96" s="82" t="s">
        <v>206</v>
      </c>
      <c r="D96" s="83" t="s">
        <v>89</v>
      </c>
      <c r="E96" s="84">
        <v>0.95</v>
      </c>
      <c r="F96" s="85" t="s">
        <v>207</v>
      </c>
      <c r="G96" s="84"/>
      <c r="H96" s="84">
        <v>1</v>
      </c>
      <c r="I96" s="84" t="s">
        <v>208</v>
      </c>
      <c r="J96" s="84"/>
      <c r="K96" s="84">
        <v>4</v>
      </c>
      <c r="L96" s="85" t="s">
        <v>209</v>
      </c>
      <c r="M96" s="85"/>
      <c r="N96" s="85" t="s">
        <v>93</v>
      </c>
      <c r="O96" s="85"/>
      <c r="P96" s="85"/>
      <c r="Q96" s="85"/>
      <c r="R96" s="85"/>
      <c r="S96" s="85"/>
      <c r="T96" s="85"/>
      <c r="U96" s="85"/>
      <c r="V96" s="85"/>
    </row>
    <row r="97" spans="1:22" ht="45.6" x14ac:dyDescent="0.25">
      <c r="A97" s="80">
        <v>40</v>
      </c>
      <c r="B97" s="81">
        <v>40</v>
      </c>
      <c r="C97" s="82" t="s">
        <v>210</v>
      </c>
      <c r="D97" s="83" t="s">
        <v>89</v>
      </c>
      <c r="E97" s="84">
        <v>2.4500000000000002</v>
      </c>
      <c r="F97" s="85" t="s">
        <v>211</v>
      </c>
      <c r="G97" s="84"/>
      <c r="H97" s="84">
        <v>2</v>
      </c>
      <c r="I97" s="84" t="s">
        <v>212</v>
      </c>
      <c r="J97" s="84"/>
      <c r="K97" s="84">
        <v>6</v>
      </c>
      <c r="L97" s="85" t="s">
        <v>213</v>
      </c>
      <c r="M97" s="85"/>
      <c r="N97" s="85" t="s">
        <v>93</v>
      </c>
      <c r="O97" s="85"/>
      <c r="P97" s="85"/>
      <c r="Q97" s="85"/>
      <c r="R97" s="85"/>
      <c r="S97" s="85"/>
      <c r="T97" s="85"/>
      <c r="U97" s="85"/>
      <c r="V97" s="85"/>
    </row>
    <row r="98" spans="1:22" ht="57" x14ac:dyDescent="0.25">
      <c r="A98" s="80">
        <v>41</v>
      </c>
      <c r="B98" s="81">
        <v>41</v>
      </c>
      <c r="C98" s="82" t="s">
        <v>214</v>
      </c>
      <c r="D98" s="83" t="s">
        <v>215</v>
      </c>
      <c r="E98" s="84">
        <v>12.46</v>
      </c>
      <c r="F98" s="85" t="s">
        <v>216</v>
      </c>
      <c r="G98" s="84"/>
      <c r="H98" s="84">
        <v>25</v>
      </c>
      <c r="I98" s="84" t="s">
        <v>179</v>
      </c>
      <c r="J98" s="84"/>
      <c r="K98" s="84">
        <v>58</v>
      </c>
      <c r="L98" s="85" t="s">
        <v>217</v>
      </c>
      <c r="M98" s="85"/>
      <c r="N98" s="85" t="s">
        <v>93</v>
      </c>
      <c r="O98" s="85"/>
      <c r="P98" s="85"/>
      <c r="Q98" s="85"/>
      <c r="R98" s="85"/>
      <c r="S98" s="85"/>
      <c r="T98" s="85"/>
      <c r="U98" s="85"/>
      <c r="V98" s="85"/>
    </row>
    <row r="99" spans="1:22" ht="18.45" customHeight="1" x14ac:dyDescent="0.25">
      <c r="A99" s="135" t="s">
        <v>218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</row>
    <row r="100" spans="1:22" ht="57" x14ac:dyDescent="0.25">
      <c r="A100" s="80">
        <v>42</v>
      </c>
      <c r="B100" s="81">
        <v>42</v>
      </c>
      <c r="C100" s="82" t="s">
        <v>136</v>
      </c>
      <c r="D100" s="83" t="s">
        <v>137</v>
      </c>
      <c r="E100" s="84">
        <v>15810.14</v>
      </c>
      <c r="F100" s="85" t="s">
        <v>138</v>
      </c>
      <c r="G100" s="84">
        <v>195.41</v>
      </c>
      <c r="H100" s="84">
        <v>8</v>
      </c>
      <c r="I100" s="84" t="s">
        <v>134</v>
      </c>
      <c r="J100" s="84"/>
      <c r="K100" s="84" t="s">
        <v>139</v>
      </c>
      <c r="L100" s="85" t="s">
        <v>140</v>
      </c>
      <c r="M100" s="85"/>
      <c r="N100" s="85" t="s">
        <v>81</v>
      </c>
      <c r="O100" s="85"/>
      <c r="P100" s="85"/>
      <c r="Q100" s="85"/>
      <c r="R100" s="85"/>
      <c r="S100" s="85"/>
      <c r="T100" s="85"/>
      <c r="U100" s="85"/>
      <c r="V100" s="85">
        <v>1</v>
      </c>
    </row>
    <row r="101" spans="1:22" ht="34.200000000000003" x14ac:dyDescent="0.25">
      <c r="A101" s="80">
        <v>43</v>
      </c>
      <c r="B101" s="81">
        <v>43</v>
      </c>
      <c r="C101" s="82" t="s">
        <v>141</v>
      </c>
      <c r="D101" s="83" t="s">
        <v>142</v>
      </c>
      <c r="E101" s="84">
        <v>26.3</v>
      </c>
      <c r="F101" s="85" t="s">
        <v>143</v>
      </c>
      <c r="G101" s="84"/>
      <c r="H101" s="84">
        <v>8</v>
      </c>
      <c r="I101" s="84" t="s">
        <v>134</v>
      </c>
      <c r="J101" s="84"/>
      <c r="K101" s="84">
        <v>36</v>
      </c>
      <c r="L101" s="85" t="s">
        <v>91</v>
      </c>
      <c r="M101" s="85"/>
      <c r="N101" s="85" t="s">
        <v>93</v>
      </c>
      <c r="O101" s="85"/>
      <c r="P101" s="85"/>
      <c r="Q101" s="85"/>
      <c r="R101" s="85"/>
      <c r="S101" s="85"/>
      <c r="T101" s="85"/>
      <c r="U101" s="85"/>
      <c r="V101" s="85"/>
    </row>
    <row r="102" spans="1:22" ht="18.45" customHeight="1" x14ac:dyDescent="0.25">
      <c r="A102" s="135" t="s">
        <v>194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</row>
    <row r="103" spans="1:22" ht="57" x14ac:dyDescent="0.25">
      <c r="A103" s="80">
        <v>44</v>
      </c>
      <c r="B103" s="81">
        <v>44</v>
      </c>
      <c r="C103" s="82" t="s">
        <v>136</v>
      </c>
      <c r="D103" s="83" t="s">
        <v>137</v>
      </c>
      <c r="E103" s="84">
        <v>15810.14</v>
      </c>
      <c r="F103" s="85" t="s">
        <v>138</v>
      </c>
      <c r="G103" s="84">
        <v>195.41</v>
      </c>
      <c r="H103" s="84">
        <v>8</v>
      </c>
      <c r="I103" s="84" t="s">
        <v>134</v>
      </c>
      <c r="J103" s="84"/>
      <c r="K103" s="84" t="s">
        <v>139</v>
      </c>
      <c r="L103" s="85" t="s">
        <v>140</v>
      </c>
      <c r="M103" s="85"/>
      <c r="N103" s="85" t="s">
        <v>81</v>
      </c>
      <c r="O103" s="85"/>
      <c r="P103" s="85"/>
      <c r="Q103" s="85"/>
      <c r="R103" s="85"/>
      <c r="S103" s="85"/>
      <c r="T103" s="85"/>
      <c r="U103" s="85"/>
      <c r="V103" s="85">
        <v>1</v>
      </c>
    </row>
    <row r="104" spans="1:22" ht="34.200000000000003" x14ac:dyDescent="0.25">
      <c r="A104" s="80">
        <v>45</v>
      </c>
      <c r="B104" s="81">
        <v>45</v>
      </c>
      <c r="C104" s="82" t="s">
        <v>141</v>
      </c>
      <c r="D104" s="83" t="s">
        <v>142</v>
      </c>
      <c r="E104" s="84">
        <v>26.3</v>
      </c>
      <c r="F104" s="85" t="s">
        <v>143</v>
      </c>
      <c r="G104" s="84"/>
      <c r="H104" s="84">
        <v>8</v>
      </c>
      <c r="I104" s="84" t="s">
        <v>134</v>
      </c>
      <c r="J104" s="84"/>
      <c r="K104" s="84">
        <v>36</v>
      </c>
      <c r="L104" s="85" t="s">
        <v>91</v>
      </c>
      <c r="M104" s="85"/>
      <c r="N104" s="85" t="s">
        <v>93</v>
      </c>
      <c r="O104" s="85"/>
      <c r="P104" s="85"/>
      <c r="Q104" s="85"/>
      <c r="R104" s="85"/>
      <c r="S104" s="85"/>
      <c r="T104" s="85"/>
      <c r="U104" s="85"/>
      <c r="V104" s="85"/>
    </row>
    <row r="105" spans="1:22" ht="18.45" customHeight="1" x14ac:dyDescent="0.25">
      <c r="A105" s="135" t="s">
        <v>123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</row>
    <row r="106" spans="1:22" ht="68.400000000000006" x14ac:dyDescent="0.25">
      <c r="A106" s="80">
        <v>46</v>
      </c>
      <c r="B106" s="81">
        <v>46</v>
      </c>
      <c r="C106" s="82" t="s">
        <v>219</v>
      </c>
      <c r="D106" s="83" t="s">
        <v>74</v>
      </c>
      <c r="E106" s="84">
        <v>1327.37</v>
      </c>
      <c r="F106" s="85" t="s">
        <v>220</v>
      </c>
      <c r="G106" s="84">
        <v>12.38</v>
      </c>
      <c r="H106" s="84" t="s">
        <v>221</v>
      </c>
      <c r="I106" s="84" t="s">
        <v>222</v>
      </c>
      <c r="J106" s="84"/>
      <c r="K106" s="84" t="s">
        <v>223</v>
      </c>
      <c r="L106" s="85" t="s">
        <v>224</v>
      </c>
      <c r="M106" s="85"/>
      <c r="N106" s="85" t="s">
        <v>81</v>
      </c>
      <c r="O106" s="85"/>
      <c r="P106" s="85"/>
      <c r="Q106" s="85"/>
      <c r="R106" s="85"/>
      <c r="S106" s="85"/>
      <c r="T106" s="85"/>
      <c r="U106" s="85"/>
      <c r="V106" s="85">
        <v>1</v>
      </c>
    </row>
    <row r="107" spans="1:22" ht="57" x14ac:dyDescent="0.25">
      <c r="A107" s="86">
        <v>47</v>
      </c>
      <c r="B107" s="87">
        <v>47</v>
      </c>
      <c r="C107" s="88" t="s">
        <v>225</v>
      </c>
      <c r="D107" s="89" t="s">
        <v>89</v>
      </c>
      <c r="E107" s="90">
        <v>48.8</v>
      </c>
      <c r="F107" s="91" t="s">
        <v>226</v>
      </c>
      <c r="G107" s="90"/>
      <c r="H107" s="90">
        <v>49</v>
      </c>
      <c r="I107" s="90" t="s">
        <v>227</v>
      </c>
      <c r="J107" s="90"/>
      <c r="K107" s="90">
        <v>230</v>
      </c>
      <c r="L107" s="91" t="s">
        <v>228</v>
      </c>
      <c r="M107" s="91"/>
      <c r="N107" s="91" t="s">
        <v>93</v>
      </c>
      <c r="O107" s="91"/>
      <c r="P107" s="91"/>
      <c r="Q107" s="91"/>
      <c r="R107" s="91"/>
      <c r="S107" s="91"/>
      <c r="T107" s="91"/>
      <c r="U107" s="91"/>
      <c r="V107" s="91"/>
    </row>
    <row r="108" spans="1:22" ht="19.350000000000001" customHeight="1" x14ac:dyDescent="0.25">
      <c r="A108" s="133" t="s">
        <v>229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</row>
    <row r="109" spans="1:22" ht="18.45" customHeight="1" x14ac:dyDescent="0.25">
      <c r="A109" s="135" t="s">
        <v>230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</row>
    <row r="110" spans="1:22" ht="68.400000000000006" x14ac:dyDescent="0.25">
      <c r="A110" s="86">
        <v>48</v>
      </c>
      <c r="B110" s="87">
        <v>48</v>
      </c>
      <c r="C110" s="88" t="s">
        <v>231</v>
      </c>
      <c r="D110" s="89" t="s">
        <v>232</v>
      </c>
      <c r="E110" s="90">
        <v>3.95</v>
      </c>
      <c r="F110" s="91">
        <v>3.95</v>
      </c>
      <c r="G110" s="90"/>
      <c r="H110" s="90" t="s">
        <v>190</v>
      </c>
      <c r="I110" s="90">
        <v>1</v>
      </c>
      <c r="J110" s="90"/>
      <c r="K110" s="90" t="s">
        <v>233</v>
      </c>
      <c r="L110" s="91">
        <v>7</v>
      </c>
      <c r="M110" s="91"/>
      <c r="N110" s="91" t="s">
        <v>81</v>
      </c>
      <c r="O110" s="91"/>
      <c r="P110" s="91"/>
      <c r="Q110" s="91"/>
      <c r="R110" s="91"/>
      <c r="S110" s="91"/>
      <c r="T110" s="91"/>
      <c r="U110" s="91"/>
      <c r="V110" s="91"/>
    </row>
    <row r="111" spans="1:22" ht="19.350000000000001" customHeight="1" x14ac:dyDescent="0.25">
      <c r="A111" s="133" t="s">
        <v>234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 ht="18.45" customHeight="1" x14ac:dyDescent="0.25">
      <c r="A112" s="135" t="s">
        <v>235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</row>
    <row r="113" spans="1:22" ht="68.400000000000006" x14ac:dyDescent="0.25">
      <c r="A113" s="80">
        <v>49</v>
      </c>
      <c r="B113" s="81">
        <v>49</v>
      </c>
      <c r="C113" s="82" t="s">
        <v>231</v>
      </c>
      <c r="D113" s="83" t="s">
        <v>232</v>
      </c>
      <c r="E113" s="84">
        <v>3.95</v>
      </c>
      <c r="F113" s="85">
        <v>3.95</v>
      </c>
      <c r="G113" s="84"/>
      <c r="H113" s="84" t="s">
        <v>190</v>
      </c>
      <c r="I113" s="84">
        <v>1</v>
      </c>
      <c r="J113" s="84"/>
      <c r="K113" s="84" t="s">
        <v>233</v>
      </c>
      <c r="L113" s="85">
        <v>7</v>
      </c>
      <c r="M113" s="85"/>
      <c r="N113" s="85" t="s">
        <v>81</v>
      </c>
      <c r="O113" s="85"/>
      <c r="P113" s="85"/>
      <c r="Q113" s="85"/>
      <c r="R113" s="85"/>
      <c r="S113" s="85"/>
      <c r="T113" s="85"/>
      <c r="U113" s="85"/>
      <c r="V113" s="85"/>
    </row>
    <row r="114" spans="1:22" ht="18.45" customHeight="1" x14ac:dyDescent="0.25">
      <c r="A114" s="135" t="s">
        <v>181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</row>
    <row r="115" spans="1:22" ht="79.8" x14ac:dyDescent="0.25">
      <c r="A115" s="80">
        <v>50</v>
      </c>
      <c r="B115" s="81">
        <v>50</v>
      </c>
      <c r="C115" s="82" t="s">
        <v>236</v>
      </c>
      <c r="D115" s="83" t="s">
        <v>110</v>
      </c>
      <c r="E115" s="84">
        <v>2435.67</v>
      </c>
      <c r="F115" s="85" t="s">
        <v>237</v>
      </c>
      <c r="G115" s="84" t="s">
        <v>238</v>
      </c>
      <c r="H115" s="84" t="s">
        <v>239</v>
      </c>
      <c r="I115" s="84" t="s">
        <v>240</v>
      </c>
      <c r="J115" s="84">
        <v>1</v>
      </c>
      <c r="K115" s="84" t="s">
        <v>241</v>
      </c>
      <c r="L115" s="85" t="s">
        <v>242</v>
      </c>
      <c r="M115" s="85"/>
      <c r="N115" s="85" t="s">
        <v>81</v>
      </c>
      <c r="O115" s="85"/>
      <c r="P115" s="85"/>
      <c r="Q115" s="85"/>
      <c r="R115" s="85"/>
      <c r="S115" s="85"/>
      <c r="T115" s="85"/>
      <c r="U115" s="85"/>
      <c r="V115" s="85">
        <v>6</v>
      </c>
    </row>
    <row r="116" spans="1:22" ht="68.400000000000006" x14ac:dyDescent="0.25">
      <c r="A116" s="80">
        <v>51</v>
      </c>
      <c r="B116" s="81">
        <v>51</v>
      </c>
      <c r="C116" s="82" t="s">
        <v>82</v>
      </c>
      <c r="D116" s="83" t="s">
        <v>74</v>
      </c>
      <c r="E116" s="84">
        <v>1010.59</v>
      </c>
      <c r="F116" s="85" t="s">
        <v>83</v>
      </c>
      <c r="G116" s="84">
        <v>5.16</v>
      </c>
      <c r="H116" s="84" t="s">
        <v>84</v>
      </c>
      <c r="I116" s="84" t="s">
        <v>85</v>
      </c>
      <c r="J116" s="84"/>
      <c r="K116" s="84" t="s">
        <v>86</v>
      </c>
      <c r="L116" s="85" t="s">
        <v>87</v>
      </c>
      <c r="M116" s="85"/>
      <c r="N116" s="85" t="s">
        <v>81</v>
      </c>
      <c r="O116" s="85"/>
      <c r="P116" s="85"/>
      <c r="Q116" s="85"/>
      <c r="R116" s="85"/>
      <c r="S116" s="85"/>
      <c r="T116" s="85"/>
      <c r="U116" s="85"/>
      <c r="V116" s="85"/>
    </row>
    <row r="117" spans="1:22" ht="45.6" x14ac:dyDescent="0.25">
      <c r="A117" s="80">
        <v>52</v>
      </c>
      <c r="B117" s="81">
        <v>52</v>
      </c>
      <c r="C117" s="82" t="s">
        <v>119</v>
      </c>
      <c r="D117" s="83" t="s">
        <v>89</v>
      </c>
      <c r="E117" s="84">
        <v>43.5</v>
      </c>
      <c r="F117" s="85" t="s">
        <v>120</v>
      </c>
      <c r="G117" s="84"/>
      <c r="H117" s="84">
        <v>44</v>
      </c>
      <c r="I117" s="84" t="s">
        <v>121</v>
      </c>
      <c r="J117" s="84"/>
      <c r="K117" s="84">
        <v>116</v>
      </c>
      <c r="L117" s="85" t="s">
        <v>122</v>
      </c>
      <c r="M117" s="85"/>
      <c r="N117" s="85" t="s">
        <v>93</v>
      </c>
      <c r="O117" s="85"/>
      <c r="P117" s="85"/>
      <c r="Q117" s="85"/>
      <c r="R117" s="85"/>
      <c r="S117" s="85"/>
      <c r="T117" s="85"/>
      <c r="U117" s="85"/>
      <c r="V117" s="85"/>
    </row>
    <row r="118" spans="1:22" ht="18.45" customHeight="1" x14ac:dyDescent="0.25">
      <c r="A118" s="135" t="s">
        <v>181</v>
      </c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</row>
    <row r="119" spans="1:22" ht="79.8" x14ac:dyDescent="0.25">
      <c r="A119" s="80">
        <v>53</v>
      </c>
      <c r="B119" s="81">
        <v>53</v>
      </c>
      <c r="C119" s="82" t="s">
        <v>236</v>
      </c>
      <c r="D119" s="83" t="s">
        <v>110</v>
      </c>
      <c r="E119" s="84">
        <v>2435.67</v>
      </c>
      <c r="F119" s="85" t="s">
        <v>237</v>
      </c>
      <c r="G119" s="84" t="s">
        <v>238</v>
      </c>
      <c r="H119" s="84" t="s">
        <v>239</v>
      </c>
      <c r="I119" s="84" t="s">
        <v>240</v>
      </c>
      <c r="J119" s="84">
        <v>1</v>
      </c>
      <c r="K119" s="84" t="s">
        <v>241</v>
      </c>
      <c r="L119" s="85" t="s">
        <v>242</v>
      </c>
      <c r="M119" s="85"/>
      <c r="N119" s="85" t="s">
        <v>81</v>
      </c>
      <c r="O119" s="85"/>
      <c r="P119" s="85"/>
      <c r="Q119" s="85"/>
      <c r="R119" s="85"/>
      <c r="S119" s="85"/>
      <c r="T119" s="85"/>
      <c r="U119" s="85"/>
      <c r="V119" s="85">
        <v>6</v>
      </c>
    </row>
    <row r="120" spans="1:22" ht="68.400000000000006" x14ac:dyDescent="0.25">
      <c r="A120" s="80">
        <v>54</v>
      </c>
      <c r="B120" s="81">
        <v>54</v>
      </c>
      <c r="C120" s="82" t="s">
        <v>82</v>
      </c>
      <c r="D120" s="83" t="s">
        <v>243</v>
      </c>
      <c r="E120" s="84">
        <v>1010.59</v>
      </c>
      <c r="F120" s="85" t="s">
        <v>83</v>
      </c>
      <c r="G120" s="84">
        <v>5.16</v>
      </c>
      <c r="H120" s="84" t="s">
        <v>244</v>
      </c>
      <c r="I120" s="84" t="s">
        <v>245</v>
      </c>
      <c r="J120" s="84"/>
      <c r="K120" s="84" t="s">
        <v>246</v>
      </c>
      <c r="L120" s="85" t="s">
        <v>247</v>
      </c>
      <c r="M120" s="85"/>
      <c r="N120" s="85" t="s">
        <v>81</v>
      </c>
      <c r="O120" s="85"/>
      <c r="P120" s="85"/>
      <c r="Q120" s="85"/>
      <c r="R120" s="85"/>
      <c r="S120" s="85"/>
      <c r="T120" s="85"/>
      <c r="U120" s="85"/>
      <c r="V120" s="85">
        <v>1</v>
      </c>
    </row>
    <row r="121" spans="1:22" ht="45.6" x14ac:dyDescent="0.25">
      <c r="A121" s="86">
        <v>55</v>
      </c>
      <c r="B121" s="87">
        <v>55</v>
      </c>
      <c r="C121" s="88" t="s">
        <v>119</v>
      </c>
      <c r="D121" s="89" t="s">
        <v>248</v>
      </c>
      <c r="E121" s="90">
        <v>43.5</v>
      </c>
      <c r="F121" s="91" t="s">
        <v>120</v>
      </c>
      <c r="G121" s="90"/>
      <c r="H121" s="90">
        <v>174</v>
      </c>
      <c r="I121" s="90" t="s">
        <v>249</v>
      </c>
      <c r="J121" s="90"/>
      <c r="K121" s="90">
        <v>465</v>
      </c>
      <c r="L121" s="91" t="s">
        <v>250</v>
      </c>
      <c r="M121" s="91"/>
      <c r="N121" s="91" t="s">
        <v>93</v>
      </c>
      <c r="O121" s="91"/>
      <c r="P121" s="91"/>
      <c r="Q121" s="91"/>
      <c r="R121" s="91"/>
      <c r="S121" s="91"/>
      <c r="T121" s="91"/>
      <c r="U121" s="91"/>
      <c r="V121" s="91"/>
    </row>
    <row r="122" spans="1:22" ht="19.350000000000001" customHeight="1" x14ac:dyDescent="0.25">
      <c r="A122" s="133" t="s">
        <v>251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</row>
    <row r="123" spans="1:22" ht="18.45" customHeight="1" x14ac:dyDescent="0.25">
      <c r="A123" s="135" t="s">
        <v>252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</row>
    <row r="124" spans="1:22" ht="68.400000000000006" x14ac:dyDescent="0.25">
      <c r="A124" s="80">
        <v>56</v>
      </c>
      <c r="B124" s="81">
        <v>56</v>
      </c>
      <c r="C124" s="82" t="s">
        <v>82</v>
      </c>
      <c r="D124" s="83" t="s">
        <v>74</v>
      </c>
      <c r="E124" s="84">
        <v>1010.59</v>
      </c>
      <c r="F124" s="85" t="s">
        <v>83</v>
      </c>
      <c r="G124" s="84">
        <v>5.16</v>
      </c>
      <c r="H124" s="84" t="s">
        <v>84</v>
      </c>
      <c r="I124" s="84" t="s">
        <v>85</v>
      </c>
      <c r="J124" s="84"/>
      <c r="K124" s="84" t="s">
        <v>86</v>
      </c>
      <c r="L124" s="85" t="s">
        <v>87</v>
      </c>
      <c r="M124" s="85"/>
      <c r="N124" s="85" t="s">
        <v>81</v>
      </c>
      <c r="O124" s="85"/>
      <c r="P124" s="85"/>
      <c r="Q124" s="85"/>
      <c r="R124" s="85"/>
      <c r="S124" s="85"/>
      <c r="T124" s="85"/>
      <c r="U124" s="85"/>
      <c r="V124" s="85"/>
    </row>
    <row r="125" spans="1:22" ht="45.6" x14ac:dyDescent="0.25">
      <c r="A125" s="80">
        <v>57</v>
      </c>
      <c r="B125" s="81">
        <v>57</v>
      </c>
      <c r="C125" s="82" t="s">
        <v>119</v>
      </c>
      <c r="D125" s="83" t="s">
        <v>89</v>
      </c>
      <c r="E125" s="84">
        <v>43.5</v>
      </c>
      <c r="F125" s="85" t="s">
        <v>120</v>
      </c>
      <c r="G125" s="84"/>
      <c r="H125" s="84">
        <v>44</v>
      </c>
      <c r="I125" s="84" t="s">
        <v>121</v>
      </c>
      <c r="J125" s="84"/>
      <c r="K125" s="84">
        <v>116</v>
      </c>
      <c r="L125" s="85" t="s">
        <v>122</v>
      </c>
      <c r="M125" s="85"/>
      <c r="N125" s="85" t="s">
        <v>93</v>
      </c>
      <c r="O125" s="85"/>
      <c r="P125" s="85"/>
      <c r="Q125" s="85"/>
      <c r="R125" s="85"/>
      <c r="S125" s="85"/>
      <c r="T125" s="85"/>
      <c r="U125" s="85"/>
      <c r="V125" s="85"/>
    </row>
    <row r="126" spans="1:22" ht="114" x14ac:dyDescent="0.25">
      <c r="A126" s="80">
        <v>58</v>
      </c>
      <c r="B126" s="81">
        <v>58</v>
      </c>
      <c r="C126" s="82" t="s">
        <v>99</v>
      </c>
      <c r="D126" s="83" t="s">
        <v>243</v>
      </c>
      <c r="E126" s="84">
        <v>2406.83</v>
      </c>
      <c r="F126" s="85" t="s">
        <v>100</v>
      </c>
      <c r="G126" s="84">
        <v>76.17</v>
      </c>
      <c r="H126" s="84" t="s">
        <v>253</v>
      </c>
      <c r="I126" s="84" t="s">
        <v>254</v>
      </c>
      <c r="J126" s="84">
        <v>3</v>
      </c>
      <c r="K126" s="84" t="s">
        <v>255</v>
      </c>
      <c r="L126" s="85" t="s">
        <v>256</v>
      </c>
      <c r="M126" s="85"/>
      <c r="N126" s="85" t="s">
        <v>81</v>
      </c>
      <c r="O126" s="85"/>
      <c r="P126" s="85"/>
      <c r="Q126" s="85"/>
      <c r="R126" s="85"/>
      <c r="S126" s="85"/>
      <c r="T126" s="85"/>
      <c r="U126" s="85"/>
      <c r="V126" s="85">
        <v>16</v>
      </c>
    </row>
    <row r="127" spans="1:22" ht="34.200000000000003" x14ac:dyDescent="0.25">
      <c r="A127" s="80">
        <v>59</v>
      </c>
      <c r="B127" s="81">
        <v>59</v>
      </c>
      <c r="C127" s="82" t="s">
        <v>105</v>
      </c>
      <c r="D127" s="83" t="s">
        <v>248</v>
      </c>
      <c r="E127" s="84">
        <v>16.920000000000002</v>
      </c>
      <c r="F127" s="85" t="s">
        <v>107</v>
      </c>
      <c r="G127" s="84"/>
      <c r="H127" s="84">
        <v>68</v>
      </c>
      <c r="I127" s="84" t="s">
        <v>257</v>
      </c>
      <c r="J127" s="84"/>
      <c r="K127" s="84">
        <v>190</v>
      </c>
      <c r="L127" s="85" t="s">
        <v>258</v>
      </c>
      <c r="M127" s="85"/>
      <c r="N127" s="85" t="s">
        <v>93</v>
      </c>
      <c r="O127" s="85"/>
      <c r="P127" s="85"/>
      <c r="Q127" s="85"/>
      <c r="R127" s="85"/>
      <c r="S127" s="85"/>
      <c r="T127" s="85"/>
      <c r="U127" s="85"/>
      <c r="V127" s="85"/>
    </row>
    <row r="128" spans="1:22" ht="57" x14ac:dyDescent="0.25">
      <c r="A128" s="80">
        <v>60</v>
      </c>
      <c r="B128" s="81">
        <v>60</v>
      </c>
      <c r="C128" s="82" t="s">
        <v>214</v>
      </c>
      <c r="D128" s="83" t="s">
        <v>215</v>
      </c>
      <c r="E128" s="84">
        <v>12.46</v>
      </c>
      <c r="F128" s="85" t="s">
        <v>216</v>
      </c>
      <c r="G128" s="84"/>
      <c r="H128" s="84">
        <v>25</v>
      </c>
      <c r="I128" s="84" t="s">
        <v>179</v>
      </c>
      <c r="J128" s="84"/>
      <c r="K128" s="84">
        <v>58</v>
      </c>
      <c r="L128" s="85" t="s">
        <v>217</v>
      </c>
      <c r="M128" s="85"/>
      <c r="N128" s="85" t="s">
        <v>93</v>
      </c>
      <c r="O128" s="85"/>
      <c r="P128" s="85"/>
      <c r="Q128" s="85"/>
      <c r="R128" s="85"/>
      <c r="S128" s="85"/>
      <c r="T128" s="85"/>
      <c r="U128" s="85"/>
      <c r="V128" s="85"/>
    </row>
    <row r="129" spans="1:22" ht="18.45" customHeight="1" x14ac:dyDescent="0.25">
      <c r="A129" s="135" t="s">
        <v>259</v>
      </c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</row>
    <row r="130" spans="1:22" ht="68.400000000000006" x14ac:dyDescent="0.25">
      <c r="A130" s="80">
        <v>61</v>
      </c>
      <c r="B130" s="81">
        <v>61</v>
      </c>
      <c r="C130" s="82" t="s">
        <v>82</v>
      </c>
      <c r="D130" s="83" t="s">
        <v>74</v>
      </c>
      <c r="E130" s="84">
        <v>1010.59</v>
      </c>
      <c r="F130" s="85" t="s">
        <v>83</v>
      </c>
      <c r="G130" s="84">
        <v>5.16</v>
      </c>
      <c r="H130" s="84" t="s">
        <v>84</v>
      </c>
      <c r="I130" s="84" t="s">
        <v>85</v>
      </c>
      <c r="J130" s="84"/>
      <c r="K130" s="84" t="s">
        <v>86</v>
      </c>
      <c r="L130" s="85" t="s">
        <v>87</v>
      </c>
      <c r="M130" s="85"/>
      <c r="N130" s="85" t="s">
        <v>81</v>
      </c>
      <c r="O130" s="85"/>
      <c r="P130" s="85"/>
      <c r="Q130" s="85"/>
      <c r="R130" s="85"/>
      <c r="S130" s="85"/>
      <c r="T130" s="85"/>
      <c r="U130" s="85"/>
      <c r="V130" s="85"/>
    </row>
    <row r="131" spans="1:22" ht="45.6" x14ac:dyDescent="0.25">
      <c r="A131" s="80">
        <v>62</v>
      </c>
      <c r="B131" s="81">
        <v>62</v>
      </c>
      <c r="C131" s="82" t="s">
        <v>115</v>
      </c>
      <c r="D131" s="83" t="s">
        <v>89</v>
      </c>
      <c r="E131" s="84">
        <v>29.3</v>
      </c>
      <c r="F131" s="85" t="s">
        <v>116</v>
      </c>
      <c r="G131" s="84"/>
      <c r="H131" s="84">
        <v>29</v>
      </c>
      <c r="I131" s="84" t="s">
        <v>117</v>
      </c>
      <c r="J131" s="84"/>
      <c r="K131" s="84">
        <v>75</v>
      </c>
      <c r="L131" s="85" t="s">
        <v>118</v>
      </c>
      <c r="M131" s="85"/>
      <c r="N131" s="85" t="s">
        <v>93</v>
      </c>
      <c r="O131" s="85"/>
      <c r="P131" s="85"/>
      <c r="Q131" s="85"/>
      <c r="R131" s="85"/>
      <c r="S131" s="85"/>
      <c r="T131" s="85"/>
      <c r="U131" s="85"/>
      <c r="V131" s="85"/>
    </row>
    <row r="132" spans="1:22" ht="68.400000000000006" x14ac:dyDescent="0.25">
      <c r="A132" s="80">
        <v>63</v>
      </c>
      <c r="B132" s="81">
        <v>63</v>
      </c>
      <c r="C132" s="82" t="s">
        <v>231</v>
      </c>
      <c r="D132" s="83" t="s">
        <v>232</v>
      </c>
      <c r="E132" s="84">
        <v>3.95</v>
      </c>
      <c r="F132" s="85">
        <v>3.95</v>
      </c>
      <c r="G132" s="84"/>
      <c r="H132" s="84" t="s">
        <v>190</v>
      </c>
      <c r="I132" s="84">
        <v>1</v>
      </c>
      <c r="J132" s="84"/>
      <c r="K132" s="84" t="s">
        <v>233</v>
      </c>
      <c r="L132" s="85">
        <v>7</v>
      </c>
      <c r="M132" s="85"/>
      <c r="N132" s="85" t="s">
        <v>81</v>
      </c>
      <c r="O132" s="85"/>
      <c r="P132" s="85"/>
      <c r="Q132" s="85"/>
      <c r="R132" s="85"/>
      <c r="S132" s="85"/>
      <c r="T132" s="85"/>
      <c r="U132" s="85"/>
      <c r="V132" s="85"/>
    </row>
    <row r="133" spans="1:22" ht="18.45" customHeight="1" x14ac:dyDescent="0.25">
      <c r="A133" s="135" t="s">
        <v>260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</row>
    <row r="134" spans="1:22" ht="68.400000000000006" x14ac:dyDescent="0.25">
      <c r="A134" s="80">
        <v>64</v>
      </c>
      <c r="B134" s="81">
        <v>64</v>
      </c>
      <c r="C134" s="82" t="s">
        <v>231</v>
      </c>
      <c r="D134" s="83" t="s">
        <v>232</v>
      </c>
      <c r="E134" s="84">
        <v>3.95</v>
      </c>
      <c r="F134" s="85">
        <v>3.95</v>
      </c>
      <c r="G134" s="84"/>
      <c r="H134" s="84" t="s">
        <v>190</v>
      </c>
      <c r="I134" s="84">
        <v>1</v>
      </c>
      <c r="J134" s="84"/>
      <c r="K134" s="84" t="s">
        <v>233</v>
      </c>
      <c r="L134" s="85">
        <v>7</v>
      </c>
      <c r="M134" s="85"/>
      <c r="N134" s="85" t="s">
        <v>81</v>
      </c>
      <c r="O134" s="85"/>
      <c r="P134" s="85"/>
      <c r="Q134" s="85"/>
      <c r="R134" s="85"/>
      <c r="S134" s="85"/>
      <c r="T134" s="85"/>
      <c r="U134" s="85"/>
      <c r="V134" s="85"/>
    </row>
    <row r="135" spans="1:22" ht="18.45" customHeight="1" x14ac:dyDescent="0.25">
      <c r="A135" s="135" t="s">
        <v>259</v>
      </c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</row>
    <row r="136" spans="1:22" ht="68.400000000000006" x14ac:dyDescent="0.25">
      <c r="A136" s="80">
        <v>65</v>
      </c>
      <c r="B136" s="81">
        <v>65</v>
      </c>
      <c r="C136" s="82" t="s">
        <v>82</v>
      </c>
      <c r="D136" s="83" t="s">
        <v>74</v>
      </c>
      <c r="E136" s="84">
        <v>1010.59</v>
      </c>
      <c r="F136" s="85" t="s">
        <v>83</v>
      </c>
      <c r="G136" s="84">
        <v>5.16</v>
      </c>
      <c r="H136" s="84" t="s">
        <v>84</v>
      </c>
      <c r="I136" s="84" t="s">
        <v>85</v>
      </c>
      <c r="J136" s="84"/>
      <c r="K136" s="84" t="s">
        <v>86</v>
      </c>
      <c r="L136" s="85" t="s">
        <v>87</v>
      </c>
      <c r="M136" s="85"/>
      <c r="N136" s="85" t="s">
        <v>81</v>
      </c>
      <c r="O136" s="85"/>
      <c r="P136" s="85"/>
      <c r="Q136" s="85"/>
      <c r="R136" s="85"/>
      <c r="S136" s="85"/>
      <c r="T136" s="85"/>
      <c r="U136" s="85"/>
      <c r="V136" s="85"/>
    </row>
    <row r="137" spans="1:22" ht="45.6" x14ac:dyDescent="0.25">
      <c r="A137" s="80">
        <v>66</v>
      </c>
      <c r="B137" s="81">
        <v>66</v>
      </c>
      <c r="C137" s="82" t="s">
        <v>115</v>
      </c>
      <c r="D137" s="83" t="s">
        <v>89</v>
      </c>
      <c r="E137" s="84">
        <v>29.3</v>
      </c>
      <c r="F137" s="85" t="s">
        <v>116</v>
      </c>
      <c r="G137" s="84"/>
      <c r="H137" s="84">
        <v>29</v>
      </c>
      <c r="I137" s="84" t="s">
        <v>117</v>
      </c>
      <c r="J137" s="84"/>
      <c r="K137" s="84">
        <v>75</v>
      </c>
      <c r="L137" s="85" t="s">
        <v>118</v>
      </c>
      <c r="M137" s="85"/>
      <c r="N137" s="85" t="s">
        <v>93</v>
      </c>
      <c r="O137" s="85"/>
      <c r="P137" s="85"/>
      <c r="Q137" s="85"/>
      <c r="R137" s="85"/>
      <c r="S137" s="85"/>
      <c r="T137" s="85"/>
      <c r="U137" s="85"/>
      <c r="V137" s="85"/>
    </row>
    <row r="138" spans="1:22" ht="18.45" customHeight="1" x14ac:dyDescent="0.25">
      <c r="A138" s="135" t="s">
        <v>261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</row>
    <row r="139" spans="1:22" ht="68.400000000000006" x14ac:dyDescent="0.25">
      <c r="A139" s="86">
        <v>67</v>
      </c>
      <c r="B139" s="87">
        <v>67</v>
      </c>
      <c r="C139" s="88" t="s">
        <v>73</v>
      </c>
      <c r="D139" s="89" t="s">
        <v>74</v>
      </c>
      <c r="E139" s="90">
        <v>2250.2399999999998</v>
      </c>
      <c r="F139" s="91" t="s">
        <v>75</v>
      </c>
      <c r="G139" s="90" t="s">
        <v>76</v>
      </c>
      <c r="H139" s="90" t="s">
        <v>77</v>
      </c>
      <c r="I139" s="90" t="s">
        <v>78</v>
      </c>
      <c r="J139" s="90"/>
      <c r="K139" s="90" t="s">
        <v>79</v>
      </c>
      <c r="L139" s="91" t="s">
        <v>80</v>
      </c>
      <c r="M139" s="91"/>
      <c r="N139" s="91" t="s">
        <v>81</v>
      </c>
      <c r="O139" s="91"/>
      <c r="P139" s="91"/>
      <c r="Q139" s="91"/>
      <c r="R139" s="91"/>
      <c r="S139" s="91"/>
      <c r="T139" s="91"/>
      <c r="U139" s="91"/>
      <c r="V139" s="91"/>
    </row>
    <row r="140" spans="1:22" ht="19.350000000000001" customHeight="1" x14ac:dyDescent="0.25">
      <c r="A140" s="133" t="s">
        <v>262</v>
      </c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</row>
    <row r="141" spans="1:22" ht="18.45" customHeight="1" x14ac:dyDescent="0.25">
      <c r="A141" s="135" t="s">
        <v>263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</row>
    <row r="142" spans="1:22" ht="114" x14ac:dyDescent="0.25">
      <c r="A142" s="80">
        <v>68</v>
      </c>
      <c r="B142" s="81">
        <v>68</v>
      </c>
      <c r="C142" s="82" t="s">
        <v>99</v>
      </c>
      <c r="D142" s="83" t="s">
        <v>264</v>
      </c>
      <c r="E142" s="84">
        <v>2406.83</v>
      </c>
      <c r="F142" s="85" t="s">
        <v>100</v>
      </c>
      <c r="G142" s="84">
        <v>76.17</v>
      </c>
      <c r="H142" s="84" t="s">
        <v>265</v>
      </c>
      <c r="I142" s="84" t="s">
        <v>266</v>
      </c>
      <c r="J142" s="84">
        <v>14</v>
      </c>
      <c r="K142" s="84" t="s">
        <v>267</v>
      </c>
      <c r="L142" s="85" t="s">
        <v>268</v>
      </c>
      <c r="M142" s="85"/>
      <c r="N142" s="85" t="s">
        <v>81</v>
      </c>
      <c r="O142" s="85"/>
      <c r="P142" s="85"/>
      <c r="Q142" s="85"/>
      <c r="R142" s="85"/>
      <c r="S142" s="85"/>
      <c r="T142" s="85"/>
      <c r="U142" s="85"/>
      <c r="V142" s="85">
        <v>72</v>
      </c>
    </row>
    <row r="143" spans="1:22" ht="34.200000000000003" x14ac:dyDescent="0.25">
      <c r="A143" s="80">
        <v>69</v>
      </c>
      <c r="B143" s="81">
        <v>69</v>
      </c>
      <c r="C143" s="82" t="s">
        <v>269</v>
      </c>
      <c r="D143" s="83" t="s">
        <v>270</v>
      </c>
      <c r="E143" s="84">
        <v>13.88</v>
      </c>
      <c r="F143" s="85" t="s">
        <v>271</v>
      </c>
      <c r="G143" s="84"/>
      <c r="H143" s="84">
        <v>250</v>
      </c>
      <c r="I143" s="84" t="s">
        <v>272</v>
      </c>
      <c r="J143" s="84"/>
      <c r="K143" s="84">
        <v>576</v>
      </c>
      <c r="L143" s="85" t="s">
        <v>273</v>
      </c>
      <c r="M143" s="85"/>
      <c r="N143" s="85" t="s">
        <v>93</v>
      </c>
      <c r="O143" s="85"/>
      <c r="P143" s="85"/>
      <c r="Q143" s="85"/>
      <c r="R143" s="85"/>
      <c r="S143" s="85"/>
      <c r="T143" s="85"/>
      <c r="U143" s="85"/>
      <c r="V143" s="85"/>
    </row>
    <row r="144" spans="1:22" ht="57" x14ac:dyDescent="0.25">
      <c r="A144" s="80">
        <v>70</v>
      </c>
      <c r="B144" s="81">
        <v>70</v>
      </c>
      <c r="C144" s="82" t="s">
        <v>214</v>
      </c>
      <c r="D144" s="83" t="s">
        <v>274</v>
      </c>
      <c r="E144" s="84">
        <v>12.46</v>
      </c>
      <c r="F144" s="85" t="s">
        <v>216</v>
      </c>
      <c r="G144" s="84"/>
      <c r="H144" s="84">
        <v>87</v>
      </c>
      <c r="I144" s="84" t="s">
        <v>275</v>
      </c>
      <c r="J144" s="84"/>
      <c r="K144" s="84">
        <v>205</v>
      </c>
      <c r="L144" s="85" t="s">
        <v>276</v>
      </c>
      <c r="M144" s="85"/>
      <c r="N144" s="85" t="s">
        <v>93</v>
      </c>
      <c r="O144" s="85"/>
      <c r="P144" s="85"/>
      <c r="Q144" s="85"/>
      <c r="R144" s="85"/>
      <c r="S144" s="85"/>
      <c r="T144" s="85"/>
      <c r="U144" s="85"/>
      <c r="V144" s="85"/>
    </row>
    <row r="145" spans="1:22" ht="45.6" x14ac:dyDescent="0.25">
      <c r="A145" s="80">
        <v>71</v>
      </c>
      <c r="B145" s="81">
        <v>71</v>
      </c>
      <c r="C145" s="82" t="s">
        <v>210</v>
      </c>
      <c r="D145" s="83" t="s">
        <v>277</v>
      </c>
      <c r="E145" s="84">
        <v>2.4500000000000002</v>
      </c>
      <c r="F145" s="85" t="s">
        <v>211</v>
      </c>
      <c r="G145" s="84"/>
      <c r="H145" s="84">
        <v>22</v>
      </c>
      <c r="I145" s="84" t="s">
        <v>278</v>
      </c>
      <c r="J145" s="84"/>
      <c r="K145" s="84">
        <v>55</v>
      </c>
      <c r="L145" s="85" t="s">
        <v>279</v>
      </c>
      <c r="M145" s="85"/>
      <c r="N145" s="85" t="s">
        <v>93</v>
      </c>
      <c r="O145" s="85"/>
      <c r="P145" s="85"/>
      <c r="Q145" s="85"/>
      <c r="R145" s="85"/>
      <c r="S145" s="85"/>
      <c r="T145" s="85"/>
      <c r="U145" s="85"/>
      <c r="V145" s="85"/>
    </row>
    <row r="146" spans="1:22" ht="45.6" x14ac:dyDescent="0.25">
      <c r="A146" s="80">
        <v>72</v>
      </c>
      <c r="B146" s="81">
        <v>72</v>
      </c>
      <c r="C146" s="82" t="s">
        <v>206</v>
      </c>
      <c r="D146" s="83" t="s">
        <v>280</v>
      </c>
      <c r="E146" s="84">
        <v>0.95</v>
      </c>
      <c r="F146" s="85" t="s">
        <v>207</v>
      </c>
      <c r="G146" s="84"/>
      <c r="H146" s="84">
        <v>3</v>
      </c>
      <c r="I146" s="84" t="s">
        <v>281</v>
      </c>
      <c r="J146" s="84"/>
      <c r="K146" s="84">
        <v>13</v>
      </c>
      <c r="L146" s="85" t="s">
        <v>176</v>
      </c>
      <c r="M146" s="85"/>
      <c r="N146" s="85" t="s">
        <v>93</v>
      </c>
      <c r="O146" s="85"/>
      <c r="P146" s="85"/>
      <c r="Q146" s="85"/>
      <c r="R146" s="85"/>
      <c r="S146" s="85"/>
      <c r="T146" s="85"/>
      <c r="U146" s="85"/>
      <c r="V146" s="85"/>
    </row>
    <row r="147" spans="1:22" ht="18.45" customHeight="1" x14ac:dyDescent="0.25">
      <c r="A147" s="135" t="s">
        <v>282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</row>
    <row r="148" spans="1:22" ht="114" x14ac:dyDescent="0.25">
      <c r="A148" s="80">
        <v>73</v>
      </c>
      <c r="B148" s="81">
        <v>73</v>
      </c>
      <c r="C148" s="82" t="s">
        <v>99</v>
      </c>
      <c r="D148" s="83" t="s">
        <v>283</v>
      </c>
      <c r="E148" s="84">
        <v>2406.83</v>
      </c>
      <c r="F148" s="85" t="s">
        <v>100</v>
      </c>
      <c r="G148" s="84">
        <v>76.17</v>
      </c>
      <c r="H148" s="84" t="s">
        <v>284</v>
      </c>
      <c r="I148" s="84" t="s">
        <v>285</v>
      </c>
      <c r="J148" s="84">
        <v>2</v>
      </c>
      <c r="K148" s="84" t="s">
        <v>286</v>
      </c>
      <c r="L148" s="85" t="s">
        <v>287</v>
      </c>
      <c r="M148" s="85"/>
      <c r="N148" s="85" t="s">
        <v>81</v>
      </c>
      <c r="O148" s="85"/>
      <c r="P148" s="85"/>
      <c r="Q148" s="85"/>
      <c r="R148" s="85"/>
      <c r="S148" s="85"/>
      <c r="T148" s="85"/>
      <c r="U148" s="85"/>
      <c r="V148" s="85">
        <v>12</v>
      </c>
    </row>
    <row r="149" spans="1:22" ht="34.200000000000003" x14ac:dyDescent="0.25">
      <c r="A149" s="80">
        <v>74</v>
      </c>
      <c r="B149" s="81">
        <v>74</v>
      </c>
      <c r="C149" s="82" t="s">
        <v>269</v>
      </c>
      <c r="D149" s="83" t="s">
        <v>280</v>
      </c>
      <c r="E149" s="84">
        <v>13.88</v>
      </c>
      <c r="F149" s="85" t="s">
        <v>271</v>
      </c>
      <c r="G149" s="84"/>
      <c r="H149" s="84">
        <v>42</v>
      </c>
      <c r="I149" s="84" t="s">
        <v>288</v>
      </c>
      <c r="J149" s="84"/>
      <c r="K149" s="84">
        <v>96</v>
      </c>
      <c r="L149" s="85" t="s">
        <v>289</v>
      </c>
      <c r="M149" s="85"/>
      <c r="N149" s="85" t="s">
        <v>93</v>
      </c>
      <c r="O149" s="85"/>
      <c r="P149" s="85"/>
      <c r="Q149" s="85"/>
      <c r="R149" s="85"/>
      <c r="S149" s="85"/>
      <c r="T149" s="85"/>
      <c r="U149" s="85"/>
      <c r="V149" s="85"/>
    </row>
    <row r="150" spans="1:22" ht="57" x14ac:dyDescent="0.25">
      <c r="A150" s="80">
        <v>75</v>
      </c>
      <c r="B150" s="81">
        <v>75</v>
      </c>
      <c r="C150" s="82" t="s">
        <v>214</v>
      </c>
      <c r="D150" s="83" t="s">
        <v>248</v>
      </c>
      <c r="E150" s="84">
        <v>12.46</v>
      </c>
      <c r="F150" s="85" t="s">
        <v>216</v>
      </c>
      <c r="G150" s="84"/>
      <c r="H150" s="84">
        <v>50</v>
      </c>
      <c r="I150" s="84" t="s">
        <v>290</v>
      </c>
      <c r="J150" s="84"/>
      <c r="K150" s="84">
        <v>117</v>
      </c>
      <c r="L150" s="85" t="s">
        <v>180</v>
      </c>
      <c r="M150" s="85"/>
      <c r="N150" s="85" t="s">
        <v>93</v>
      </c>
      <c r="O150" s="85"/>
      <c r="P150" s="85"/>
      <c r="Q150" s="85"/>
      <c r="R150" s="85"/>
      <c r="S150" s="85"/>
      <c r="T150" s="85"/>
      <c r="U150" s="85"/>
      <c r="V150" s="85"/>
    </row>
    <row r="151" spans="1:22" ht="45.6" x14ac:dyDescent="0.25">
      <c r="A151" s="80">
        <v>76</v>
      </c>
      <c r="B151" s="81">
        <v>76</v>
      </c>
      <c r="C151" s="82" t="s">
        <v>210</v>
      </c>
      <c r="D151" s="83" t="s">
        <v>215</v>
      </c>
      <c r="E151" s="84">
        <v>2.4500000000000002</v>
      </c>
      <c r="F151" s="85" t="s">
        <v>211</v>
      </c>
      <c r="G151" s="84"/>
      <c r="H151" s="84">
        <v>5</v>
      </c>
      <c r="I151" s="84" t="s">
        <v>175</v>
      </c>
      <c r="J151" s="84"/>
      <c r="K151" s="84">
        <v>12</v>
      </c>
      <c r="L151" s="85" t="s">
        <v>291</v>
      </c>
      <c r="M151" s="85"/>
      <c r="N151" s="85" t="s">
        <v>93</v>
      </c>
      <c r="O151" s="85"/>
      <c r="P151" s="85"/>
      <c r="Q151" s="85"/>
      <c r="R151" s="85"/>
      <c r="S151" s="85"/>
      <c r="T151" s="85"/>
      <c r="U151" s="85"/>
      <c r="V151" s="85"/>
    </row>
    <row r="152" spans="1:22" ht="18.45" customHeight="1" x14ac:dyDescent="0.25">
      <c r="A152" s="135" t="s">
        <v>292</v>
      </c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</row>
    <row r="153" spans="1:22" ht="114" x14ac:dyDescent="0.25">
      <c r="A153" s="80">
        <v>77</v>
      </c>
      <c r="B153" s="81">
        <v>77</v>
      </c>
      <c r="C153" s="82" t="s">
        <v>99</v>
      </c>
      <c r="D153" s="83" t="s">
        <v>283</v>
      </c>
      <c r="E153" s="84">
        <v>2406.83</v>
      </c>
      <c r="F153" s="85" t="s">
        <v>100</v>
      </c>
      <c r="G153" s="84">
        <v>76.17</v>
      </c>
      <c r="H153" s="84" t="s">
        <v>284</v>
      </c>
      <c r="I153" s="84" t="s">
        <v>285</v>
      </c>
      <c r="J153" s="84">
        <v>2</v>
      </c>
      <c r="K153" s="84" t="s">
        <v>286</v>
      </c>
      <c r="L153" s="85" t="s">
        <v>287</v>
      </c>
      <c r="M153" s="85"/>
      <c r="N153" s="85" t="s">
        <v>81</v>
      </c>
      <c r="O153" s="85"/>
      <c r="P153" s="85"/>
      <c r="Q153" s="85"/>
      <c r="R153" s="85"/>
      <c r="S153" s="85"/>
      <c r="T153" s="85"/>
      <c r="U153" s="85"/>
      <c r="V153" s="85">
        <v>12</v>
      </c>
    </row>
    <row r="154" spans="1:22" ht="34.200000000000003" x14ac:dyDescent="0.25">
      <c r="A154" s="80">
        <v>78</v>
      </c>
      <c r="B154" s="81">
        <v>78</v>
      </c>
      <c r="C154" s="82" t="s">
        <v>269</v>
      </c>
      <c r="D154" s="83" t="s">
        <v>280</v>
      </c>
      <c r="E154" s="84">
        <v>13.88</v>
      </c>
      <c r="F154" s="85" t="s">
        <v>271</v>
      </c>
      <c r="G154" s="84"/>
      <c r="H154" s="84">
        <v>42</v>
      </c>
      <c r="I154" s="84" t="s">
        <v>288</v>
      </c>
      <c r="J154" s="84"/>
      <c r="K154" s="84">
        <v>96</v>
      </c>
      <c r="L154" s="85" t="s">
        <v>289</v>
      </c>
      <c r="M154" s="85"/>
      <c r="N154" s="85" t="s">
        <v>93</v>
      </c>
      <c r="O154" s="85"/>
      <c r="P154" s="85"/>
      <c r="Q154" s="85"/>
      <c r="R154" s="85"/>
      <c r="S154" s="85"/>
      <c r="T154" s="85"/>
      <c r="U154" s="85"/>
      <c r="V154" s="85"/>
    </row>
    <row r="155" spans="1:22" ht="57" x14ac:dyDescent="0.25">
      <c r="A155" s="80">
        <v>79</v>
      </c>
      <c r="B155" s="81">
        <v>79</v>
      </c>
      <c r="C155" s="82" t="s">
        <v>214</v>
      </c>
      <c r="D155" s="83" t="s">
        <v>248</v>
      </c>
      <c r="E155" s="84">
        <v>12.46</v>
      </c>
      <c r="F155" s="85" t="s">
        <v>216</v>
      </c>
      <c r="G155" s="84"/>
      <c r="H155" s="84">
        <v>50</v>
      </c>
      <c r="I155" s="84" t="s">
        <v>290</v>
      </c>
      <c r="J155" s="84"/>
      <c r="K155" s="84">
        <v>117</v>
      </c>
      <c r="L155" s="85" t="s">
        <v>180</v>
      </c>
      <c r="M155" s="85"/>
      <c r="N155" s="85" t="s">
        <v>93</v>
      </c>
      <c r="O155" s="85"/>
      <c r="P155" s="85"/>
      <c r="Q155" s="85"/>
      <c r="R155" s="85"/>
      <c r="S155" s="85"/>
      <c r="T155" s="85"/>
      <c r="U155" s="85"/>
      <c r="V155" s="85"/>
    </row>
    <row r="156" spans="1:22" ht="45.6" x14ac:dyDescent="0.25">
      <c r="A156" s="80">
        <v>80</v>
      </c>
      <c r="B156" s="81">
        <v>80</v>
      </c>
      <c r="C156" s="82" t="s">
        <v>210</v>
      </c>
      <c r="D156" s="83" t="s">
        <v>215</v>
      </c>
      <c r="E156" s="84">
        <v>2.4500000000000002</v>
      </c>
      <c r="F156" s="85" t="s">
        <v>211</v>
      </c>
      <c r="G156" s="84"/>
      <c r="H156" s="84">
        <v>5</v>
      </c>
      <c r="I156" s="84" t="s">
        <v>175</v>
      </c>
      <c r="J156" s="84"/>
      <c r="K156" s="84">
        <v>12</v>
      </c>
      <c r="L156" s="85" t="s">
        <v>291</v>
      </c>
      <c r="M156" s="85"/>
      <c r="N156" s="85" t="s">
        <v>93</v>
      </c>
      <c r="O156" s="85"/>
      <c r="P156" s="85"/>
      <c r="Q156" s="85"/>
      <c r="R156" s="85"/>
      <c r="S156" s="85"/>
      <c r="T156" s="85"/>
      <c r="U156" s="85"/>
      <c r="V156" s="85"/>
    </row>
    <row r="157" spans="1:22" ht="45.6" x14ac:dyDescent="0.25">
      <c r="A157" s="80">
        <v>81</v>
      </c>
      <c r="B157" s="81">
        <v>81</v>
      </c>
      <c r="C157" s="82" t="s">
        <v>206</v>
      </c>
      <c r="D157" s="83" t="s">
        <v>89</v>
      </c>
      <c r="E157" s="84">
        <v>0.95</v>
      </c>
      <c r="F157" s="85" t="s">
        <v>207</v>
      </c>
      <c r="G157" s="84"/>
      <c r="H157" s="84">
        <v>1</v>
      </c>
      <c r="I157" s="84" t="s">
        <v>208</v>
      </c>
      <c r="J157" s="84"/>
      <c r="K157" s="84">
        <v>4</v>
      </c>
      <c r="L157" s="85" t="s">
        <v>209</v>
      </c>
      <c r="M157" s="85"/>
      <c r="N157" s="85" t="s">
        <v>93</v>
      </c>
      <c r="O157" s="85"/>
      <c r="P157" s="85"/>
      <c r="Q157" s="85"/>
      <c r="R157" s="85"/>
      <c r="S157" s="85"/>
      <c r="T157" s="85"/>
      <c r="U157" s="85"/>
      <c r="V157" s="85"/>
    </row>
    <row r="158" spans="1:22" ht="18.45" customHeight="1" x14ac:dyDescent="0.25">
      <c r="A158" s="135" t="s">
        <v>261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</row>
    <row r="159" spans="1:22" ht="57" x14ac:dyDescent="0.25">
      <c r="A159" s="80">
        <v>82</v>
      </c>
      <c r="B159" s="81">
        <v>82</v>
      </c>
      <c r="C159" s="82" t="s">
        <v>293</v>
      </c>
      <c r="D159" s="83" t="s">
        <v>283</v>
      </c>
      <c r="E159" s="84">
        <v>508.07</v>
      </c>
      <c r="F159" s="85" t="s">
        <v>294</v>
      </c>
      <c r="G159" s="84">
        <v>1.03</v>
      </c>
      <c r="H159" s="84" t="s">
        <v>295</v>
      </c>
      <c r="I159" s="84" t="s">
        <v>296</v>
      </c>
      <c r="J159" s="84"/>
      <c r="K159" s="84" t="s">
        <v>297</v>
      </c>
      <c r="L159" s="85" t="s">
        <v>298</v>
      </c>
      <c r="M159" s="85"/>
      <c r="N159" s="85" t="s">
        <v>81</v>
      </c>
      <c r="O159" s="85"/>
      <c r="P159" s="85"/>
      <c r="Q159" s="85"/>
      <c r="R159" s="85"/>
      <c r="S159" s="85"/>
      <c r="T159" s="85"/>
      <c r="U159" s="85"/>
      <c r="V159" s="85"/>
    </row>
    <row r="160" spans="1:22" ht="18.45" customHeight="1" x14ac:dyDescent="0.25">
      <c r="A160" s="135" t="s">
        <v>261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</row>
    <row r="161" spans="1:22" ht="68.400000000000006" x14ac:dyDescent="0.25">
      <c r="A161" s="80">
        <v>83</v>
      </c>
      <c r="B161" s="81">
        <v>83</v>
      </c>
      <c r="C161" s="82" t="s">
        <v>299</v>
      </c>
      <c r="D161" s="83" t="s">
        <v>300</v>
      </c>
      <c r="E161" s="84">
        <v>7162.38</v>
      </c>
      <c r="F161" s="85" t="s">
        <v>301</v>
      </c>
      <c r="G161" s="84" t="s">
        <v>302</v>
      </c>
      <c r="H161" s="84" t="s">
        <v>303</v>
      </c>
      <c r="I161" s="84" t="s">
        <v>304</v>
      </c>
      <c r="J161" s="84"/>
      <c r="K161" s="84" t="s">
        <v>305</v>
      </c>
      <c r="L161" s="85" t="s">
        <v>306</v>
      </c>
      <c r="M161" s="85"/>
      <c r="N161" s="85" t="s">
        <v>81</v>
      </c>
      <c r="O161" s="85"/>
      <c r="P161" s="85"/>
      <c r="Q161" s="85"/>
      <c r="R161" s="85"/>
      <c r="S161" s="85"/>
      <c r="T161" s="85"/>
      <c r="U161" s="85"/>
      <c r="V161" s="85"/>
    </row>
    <row r="162" spans="1:22" ht="34.200000000000003" x14ac:dyDescent="0.25">
      <c r="A162" s="80">
        <v>84</v>
      </c>
      <c r="B162" s="81">
        <v>84</v>
      </c>
      <c r="C162" s="82" t="s">
        <v>307</v>
      </c>
      <c r="D162" s="83" t="s">
        <v>89</v>
      </c>
      <c r="E162" s="84">
        <v>73.8</v>
      </c>
      <c r="F162" s="85" t="s">
        <v>308</v>
      </c>
      <c r="G162" s="84"/>
      <c r="H162" s="84">
        <v>74</v>
      </c>
      <c r="I162" s="84" t="s">
        <v>309</v>
      </c>
      <c r="J162" s="84"/>
      <c r="K162" s="84">
        <v>416</v>
      </c>
      <c r="L162" s="85" t="s">
        <v>310</v>
      </c>
      <c r="M162" s="85"/>
      <c r="N162" s="85" t="s">
        <v>93</v>
      </c>
      <c r="O162" s="85"/>
      <c r="P162" s="85"/>
      <c r="Q162" s="85"/>
      <c r="R162" s="85"/>
      <c r="S162" s="85"/>
      <c r="T162" s="85"/>
      <c r="U162" s="85"/>
      <c r="V162" s="85"/>
    </row>
    <row r="163" spans="1:22" ht="18.45" customHeight="1" x14ac:dyDescent="0.25">
      <c r="A163" s="135" t="s">
        <v>261</v>
      </c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</row>
    <row r="164" spans="1:22" ht="57" x14ac:dyDescent="0.25">
      <c r="A164" s="80">
        <v>85</v>
      </c>
      <c r="B164" s="81">
        <v>85</v>
      </c>
      <c r="C164" s="82" t="s">
        <v>293</v>
      </c>
      <c r="D164" s="83" t="s">
        <v>110</v>
      </c>
      <c r="E164" s="84">
        <v>508.07</v>
      </c>
      <c r="F164" s="85" t="s">
        <v>294</v>
      </c>
      <c r="G164" s="84">
        <v>1.03</v>
      </c>
      <c r="H164" s="84" t="s">
        <v>311</v>
      </c>
      <c r="I164" s="84" t="s">
        <v>312</v>
      </c>
      <c r="J164" s="84"/>
      <c r="K164" s="84" t="s">
        <v>313</v>
      </c>
      <c r="L164" s="85" t="s">
        <v>314</v>
      </c>
      <c r="M164" s="85"/>
      <c r="N164" s="85" t="s">
        <v>81</v>
      </c>
      <c r="O164" s="85"/>
      <c r="P164" s="85"/>
      <c r="Q164" s="85"/>
      <c r="R164" s="85"/>
      <c r="S164" s="85"/>
      <c r="T164" s="85"/>
      <c r="U164" s="85"/>
      <c r="V164" s="85"/>
    </row>
    <row r="165" spans="1:22" ht="45.6" x14ac:dyDescent="0.25">
      <c r="A165" s="86">
        <v>86</v>
      </c>
      <c r="B165" s="87">
        <v>86</v>
      </c>
      <c r="C165" s="88" t="s">
        <v>315</v>
      </c>
      <c r="D165" s="89" t="s">
        <v>316</v>
      </c>
      <c r="E165" s="90">
        <v>17.62</v>
      </c>
      <c r="F165" s="91" t="s">
        <v>317</v>
      </c>
      <c r="G165" s="90"/>
      <c r="H165" s="90">
        <v>9</v>
      </c>
      <c r="I165" s="90" t="s">
        <v>318</v>
      </c>
      <c r="J165" s="90"/>
      <c r="K165" s="90">
        <v>44</v>
      </c>
      <c r="L165" s="91" t="s">
        <v>121</v>
      </c>
      <c r="M165" s="91"/>
      <c r="N165" s="91" t="s">
        <v>93</v>
      </c>
      <c r="O165" s="91"/>
      <c r="P165" s="91"/>
      <c r="Q165" s="91"/>
      <c r="R165" s="91"/>
      <c r="S165" s="91"/>
      <c r="T165" s="91"/>
      <c r="U165" s="91"/>
      <c r="V165" s="91"/>
    </row>
    <row r="166" spans="1:22" ht="19.350000000000001" customHeight="1" x14ac:dyDescent="0.25">
      <c r="A166" s="133" t="s">
        <v>319</v>
      </c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</row>
    <row r="167" spans="1:22" ht="18.45" customHeight="1" x14ac:dyDescent="0.25">
      <c r="A167" s="135" t="s">
        <v>320</v>
      </c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</row>
    <row r="168" spans="1:22" ht="114" x14ac:dyDescent="0.25">
      <c r="A168" s="80">
        <v>87</v>
      </c>
      <c r="B168" s="81">
        <v>87</v>
      </c>
      <c r="C168" s="82" t="s">
        <v>99</v>
      </c>
      <c r="D168" s="83" t="s">
        <v>110</v>
      </c>
      <c r="E168" s="84">
        <v>2406.83</v>
      </c>
      <c r="F168" s="85" t="s">
        <v>100</v>
      </c>
      <c r="G168" s="84">
        <v>76.17</v>
      </c>
      <c r="H168" s="84" t="s">
        <v>321</v>
      </c>
      <c r="I168" s="84" t="s">
        <v>322</v>
      </c>
      <c r="J168" s="84">
        <v>2</v>
      </c>
      <c r="K168" s="84" t="s">
        <v>323</v>
      </c>
      <c r="L168" s="85" t="s">
        <v>324</v>
      </c>
      <c r="M168" s="85"/>
      <c r="N168" s="85" t="s">
        <v>81</v>
      </c>
      <c r="O168" s="85"/>
      <c r="P168" s="85"/>
      <c r="Q168" s="85"/>
      <c r="R168" s="85"/>
      <c r="S168" s="85"/>
      <c r="T168" s="85"/>
      <c r="U168" s="85"/>
      <c r="V168" s="85">
        <v>8</v>
      </c>
    </row>
    <row r="169" spans="1:22" ht="34.200000000000003" x14ac:dyDescent="0.25">
      <c r="A169" s="80">
        <v>88</v>
      </c>
      <c r="B169" s="81">
        <v>88</v>
      </c>
      <c r="C169" s="82" t="s">
        <v>269</v>
      </c>
      <c r="D169" s="83" t="s">
        <v>215</v>
      </c>
      <c r="E169" s="84">
        <v>13.88</v>
      </c>
      <c r="F169" s="85" t="s">
        <v>271</v>
      </c>
      <c r="G169" s="84"/>
      <c r="H169" s="84">
        <v>28</v>
      </c>
      <c r="I169" s="84" t="s">
        <v>325</v>
      </c>
      <c r="J169" s="84"/>
      <c r="K169" s="84">
        <v>64</v>
      </c>
      <c r="L169" s="85" t="s">
        <v>326</v>
      </c>
      <c r="M169" s="85"/>
      <c r="N169" s="85" t="s">
        <v>93</v>
      </c>
      <c r="O169" s="85"/>
      <c r="P169" s="85"/>
      <c r="Q169" s="85"/>
      <c r="R169" s="85"/>
      <c r="S169" s="85"/>
      <c r="T169" s="85"/>
      <c r="U169" s="85"/>
      <c r="V169" s="85"/>
    </row>
    <row r="170" spans="1:22" ht="57" x14ac:dyDescent="0.25">
      <c r="A170" s="80">
        <v>89</v>
      </c>
      <c r="B170" s="81">
        <v>89</v>
      </c>
      <c r="C170" s="82" t="s">
        <v>214</v>
      </c>
      <c r="D170" s="83" t="s">
        <v>215</v>
      </c>
      <c r="E170" s="84">
        <v>12.46</v>
      </c>
      <c r="F170" s="85" t="s">
        <v>216</v>
      </c>
      <c r="G170" s="84"/>
      <c r="H170" s="84">
        <v>25</v>
      </c>
      <c r="I170" s="84" t="s">
        <v>179</v>
      </c>
      <c r="J170" s="84"/>
      <c r="K170" s="84">
        <v>58</v>
      </c>
      <c r="L170" s="85" t="s">
        <v>217</v>
      </c>
      <c r="M170" s="85"/>
      <c r="N170" s="85" t="s">
        <v>93</v>
      </c>
      <c r="O170" s="85"/>
      <c r="P170" s="85"/>
      <c r="Q170" s="85"/>
      <c r="R170" s="85"/>
      <c r="S170" s="85"/>
      <c r="T170" s="85"/>
      <c r="U170" s="85"/>
      <c r="V170" s="85"/>
    </row>
    <row r="171" spans="1:22" ht="45.6" x14ac:dyDescent="0.25">
      <c r="A171" s="80">
        <v>90</v>
      </c>
      <c r="B171" s="81">
        <v>90</v>
      </c>
      <c r="C171" s="82" t="s">
        <v>210</v>
      </c>
      <c r="D171" s="83" t="s">
        <v>215</v>
      </c>
      <c r="E171" s="84">
        <v>2.4500000000000002</v>
      </c>
      <c r="F171" s="85" t="s">
        <v>211</v>
      </c>
      <c r="G171" s="84"/>
      <c r="H171" s="84">
        <v>5</v>
      </c>
      <c r="I171" s="84" t="s">
        <v>175</v>
      </c>
      <c r="J171" s="84"/>
      <c r="K171" s="84">
        <v>12</v>
      </c>
      <c r="L171" s="85" t="s">
        <v>291</v>
      </c>
      <c r="M171" s="85"/>
      <c r="N171" s="85" t="s">
        <v>93</v>
      </c>
      <c r="O171" s="85"/>
      <c r="P171" s="85"/>
      <c r="Q171" s="85"/>
      <c r="R171" s="85"/>
      <c r="S171" s="85"/>
      <c r="T171" s="85"/>
      <c r="U171" s="85"/>
      <c r="V171" s="85"/>
    </row>
    <row r="172" spans="1:22" ht="45.6" x14ac:dyDescent="0.25">
      <c r="A172" s="80">
        <v>91</v>
      </c>
      <c r="B172" s="81">
        <v>91</v>
      </c>
      <c r="C172" s="82" t="s">
        <v>206</v>
      </c>
      <c r="D172" s="83" t="s">
        <v>215</v>
      </c>
      <c r="E172" s="84">
        <v>0.95</v>
      </c>
      <c r="F172" s="85" t="s">
        <v>207</v>
      </c>
      <c r="G172" s="84"/>
      <c r="H172" s="84">
        <v>2</v>
      </c>
      <c r="I172" s="84" t="s">
        <v>212</v>
      </c>
      <c r="J172" s="84"/>
      <c r="K172" s="84">
        <v>8</v>
      </c>
      <c r="L172" s="85" t="s">
        <v>134</v>
      </c>
      <c r="M172" s="85"/>
      <c r="N172" s="85" t="s">
        <v>93</v>
      </c>
      <c r="O172" s="85"/>
      <c r="P172" s="85"/>
      <c r="Q172" s="85"/>
      <c r="R172" s="85"/>
      <c r="S172" s="85"/>
      <c r="T172" s="85"/>
      <c r="U172" s="85"/>
      <c r="V172" s="85"/>
    </row>
    <row r="173" spans="1:22" ht="18.45" customHeight="1" x14ac:dyDescent="0.25">
      <c r="A173" s="135" t="s">
        <v>320</v>
      </c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</row>
    <row r="174" spans="1:22" ht="114" x14ac:dyDescent="0.25">
      <c r="A174" s="80">
        <v>92</v>
      </c>
      <c r="B174" s="81">
        <v>92</v>
      </c>
      <c r="C174" s="82" t="s">
        <v>99</v>
      </c>
      <c r="D174" s="83" t="s">
        <v>110</v>
      </c>
      <c r="E174" s="84">
        <v>2406.83</v>
      </c>
      <c r="F174" s="85" t="s">
        <v>100</v>
      </c>
      <c r="G174" s="84">
        <v>76.17</v>
      </c>
      <c r="H174" s="84" t="s">
        <v>321</v>
      </c>
      <c r="I174" s="84" t="s">
        <v>322</v>
      </c>
      <c r="J174" s="84">
        <v>2</v>
      </c>
      <c r="K174" s="84" t="s">
        <v>323</v>
      </c>
      <c r="L174" s="85" t="s">
        <v>324</v>
      </c>
      <c r="M174" s="85"/>
      <c r="N174" s="85" t="s">
        <v>81</v>
      </c>
      <c r="O174" s="85"/>
      <c r="P174" s="85"/>
      <c r="Q174" s="85"/>
      <c r="R174" s="85"/>
      <c r="S174" s="85"/>
      <c r="T174" s="85"/>
      <c r="U174" s="85"/>
      <c r="V174" s="85">
        <v>8</v>
      </c>
    </row>
    <row r="175" spans="1:22" ht="34.200000000000003" x14ac:dyDescent="0.25">
      <c r="A175" s="80">
        <v>93</v>
      </c>
      <c r="B175" s="81">
        <v>93</v>
      </c>
      <c r="C175" s="82" t="s">
        <v>269</v>
      </c>
      <c r="D175" s="83" t="s">
        <v>215</v>
      </c>
      <c r="E175" s="84">
        <v>13.88</v>
      </c>
      <c r="F175" s="85" t="s">
        <v>271</v>
      </c>
      <c r="G175" s="84"/>
      <c r="H175" s="84">
        <v>28</v>
      </c>
      <c r="I175" s="84" t="s">
        <v>325</v>
      </c>
      <c r="J175" s="84"/>
      <c r="K175" s="84">
        <v>64</v>
      </c>
      <c r="L175" s="85" t="s">
        <v>326</v>
      </c>
      <c r="M175" s="85"/>
      <c r="N175" s="85" t="s">
        <v>93</v>
      </c>
      <c r="O175" s="85"/>
      <c r="P175" s="85"/>
      <c r="Q175" s="85"/>
      <c r="R175" s="85"/>
      <c r="S175" s="85"/>
      <c r="T175" s="85"/>
      <c r="U175" s="85"/>
      <c r="V175" s="85"/>
    </row>
    <row r="176" spans="1:22" ht="57" x14ac:dyDescent="0.25">
      <c r="A176" s="80">
        <v>94</v>
      </c>
      <c r="B176" s="81">
        <v>94</v>
      </c>
      <c r="C176" s="82" t="s">
        <v>214</v>
      </c>
      <c r="D176" s="83" t="s">
        <v>215</v>
      </c>
      <c r="E176" s="84">
        <v>12.46</v>
      </c>
      <c r="F176" s="85" t="s">
        <v>216</v>
      </c>
      <c r="G176" s="84"/>
      <c r="H176" s="84">
        <v>25</v>
      </c>
      <c r="I176" s="84" t="s">
        <v>179</v>
      </c>
      <c r="J176" s="84"/>
      <c r="K176" s="84">
        <v>58</v>
      </c>
      <c r="L176" s="85" t="s">
        <v>217</v>
      </c>
      <c r="M176" s="85"/>
      <c r="N176" s="85" t="s">
        <v>93</v>
      </c>
      <c r="O176" s="85"/>
      <c r="P176" s="85"/>
      <c r="Q176" s="85"/>
      <c r="R176" s="85"/>
      <c r="S176" s="85"/>
      <c r="T176" s="85"/>
      <c r="U176" s="85"/>
      <c r="V176" s="85"/>
    </row>
    <row r="177" spans="1:22" ht="45.6" x14ac:dyDescent="0.25">
      <c r="A177" s="80">
        <v>95</v>
      </c>
      <c r="B177" s="81">
        <v>95</v>
      </c>
      <c r="C177" s="82" t="s">
        <v>210</v>
      </c>
      <c r="D177" s="83" t="s">
        <v>248</v>
      </c>
      <c r="E177" s="84">
        <v>2.4500000000000002</v>
      </c>
      <c r="F177" s="85" t="s">
        <v>211</v>
      </c>
      <c r="G177" s="84"/>
      <c r="H177" s="84">
        <v>10</v>
      </c>
      <c r="I177" s="84" t="s">
        <v>327</v>
      </c>
      <c r="J177" s="84"/>
      <c r="K177" s="84">
        <v>25</v>
      </c>
      <c r="L177" s="85" t="s">
        <v>179</v>
      </c>
      <c r="M177" s="85"/>
      <c r="N177" s="85" t="s">
        <v>93</v>
      </c>
      <c r="O177" s="85"/>
      <c r="P177" s="85"/>
      <c r="Q177" s="85"/>
      <c r="R177" s="85"/>
      <c r="S177" s="85"/>
      <c r="T177" s="85"/>
      <c r="U177" s="85"/>
      <c r="V177" s="85"/>
    </row>
    <row r="178" spans="1:22" ht="18.45" customHeight="1" x14ac:dyDescent="0.25">
      <c r="A178" s="135" t="s">
        <v>328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</row>
    <row r="179" spans="1:22" ht="68.400000000000006" x14ac:dyDescent="0.25">
      <c r="A179" s="80">
        <v>96</v>
      </c>
      <c r="B179" s="81">
        <v>96</v>
      </c>
      <c r="C179" s="82" t="s">
        <v>82</v>
      </c>
      <c r="D179" s="83" t="s">
        <v>74</v>
      </c>
      <c r="E179" s="84">
        <v>1010.59</v>
      </c>
      <c r="F179" s="85" t="s">
        <v>83</v>
      </c>
      <c r="G179" s="84">
        <v>5.16</v>
      </c>
      <c r="H179" s="84" t="s">
        <v>84</v>
      </c>
      <c r="I179" s="84" t="s">
        <v>85</v>
      </c>
      <c r="J179" s="84"/>
      <c r="K179" s="84" t="s">
        <v>86</v>
      </c>
      <c r="L179" s="85" t="s">
        <v>87</v>
      </c>
      <c r="M179" s="85"/>
      <c r="N179" s="85" t="s">
        <v>81</v>
      </c>
      <c r="O179" s="85"/>
      <c r="P179" s="85"/>
      <c r="Q179" s="85"/>
      <c r="R179" s="85"/>
      <c r="S179" s="85"/>
      <c r="T179" s="85"/>
      <c r="U179" s="85"/>
      <c r="V179" s="85"/>
    </row>
    <row r="180" spans="1:22" ht="45.6" x14ac:dyDescent="0.25">
      <c r="A180" s="80">
        <v>97</v>
      </c>
      <c r="B180" s="81">
        <v>97</v>
      </c>
      <c r="C180" s="82" t="s">
        <v>119</v>
      </c>
      <c r="D180" s="83" t="s">
        <v>89</v>
      </c>
      <c r="E180" s="84">
        <v>43.5</v>
      </c>
      <c r="F180" s="85" t="s">
        <v>120</v>
      </c>
      <c r="G180" s="84"/>
      <c r="H180" s="84">
        <v>44</v>
      </c>
      <c r="I180" s="84" t="s">
        <v>121</v>
      </c>
      <c r="J180" s="84"/>
      <c r="K180" s="84">
        <v>116</v>
      </c>
      <c r="L180" s="85" t="s">
        <v>122</v>
      </c>
      <c r="M180" s="85"/>
      <c r="N180" s="85" t="s">
        <v>93</v>
      </c>
      <c r="O180" s="85"/>
      <c r="P180" s="85"/>
      <c r="Q180" s="85"/>
      <c r="R180" s="85"/>
      <c r="S180" s="85"/>
      <c r="T180" s="85"/>
      <c r="U180" s="85"/>
      <c r="V180" s="85"/>
    </row>
    <row r="181" spans="1:22" ht="57" x14ac:dyDescent="0.25">
      <c r="A181" s="80">
        <v>98</v>
      </c>
      <c r="B181" s="81">
        <v>98</v>
      </c>
      <c r="C181" s="82" t="s">
        <v>329</v>
      </c>
      <c r="D181" s="83" t="s">
        <v>243</v>
      </c>
      <c r="E181" s="84">
        <v>1010.59</v>
      </c>
      <c r="F181" s="85" t="s">
        <v>83</v>
      </c>
      <c r="G181" s="84">
        <v>5.16</v>
      </c>
      <c r="H181" s="84" t="s">
        <v>244</v>
      </c>
      <c r="I181" s="84" t="s">
        <v>245</v>
      </c>
      <c r="J181" s="84"/>
      <c r="K181" s="84" t="s">
        <v>246</v>
      </c>
      <c r="L181" s="85" t="s">
        <v>247</v>
      </c>
      <c r="M181" s="85"/>
      <c r="N181" s="85" t="s">
        <v>81</v>
      </c>
      <c r="O181" s="85"/>
      <c r="P181" s="85"/>
      <c r="Q181" s="85"/>
      <c r="R181" s="85"/>
      <c r="S181" s="85"/>
      <c r="T181" s="85"/>
      <c r="U181" s="85"/>
      <c r="V181" s="85">
        <v>1</v>
      </c>
    </row>
    <row r="182" spans="1:22" ht="18.45" customHeight="1" x14ac:dyDescent="0.25">
      <c r="A182" s="135" t="s">
        <v>328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</row>
    <row r="183" spans="1:22" ht="68.400000000000006" x14ac:dyDescent="0.25">
      <c r="A183" s="80">
        <v>99</v>
      </c>
      <c r="B183" s="81">
        <v>99</v>
      </c>
      <c r="C183" s="82" t="s">
        <v>330</v>
      </c>
      <c r="D183" s="83" t="s">
        <v>74</v>
      </c>
      <c r="E183" s="84">
        <v>3278.24</v>
      </c>
      <c r="F183" s="85" t="s">
        <v>331</v>
      </c>
      <c r="G183" s="84">
        <v>14.45</v>
      </c>
      <c r="H183" s="84" t="s">
        <v>332</v>
      </c>
      <c r="I183" s="84" t="s">
        <v>333</v>
      </c>
      <c r="J183" s="84"/>
      <c r="K183" s="84" t="s">
        <v>334</v>
      </c>
      <c r="L183" s="85" t="s">
        <v>335</v>
      </c>
      <c r="M183" s="85"/>
      <c r="N183" s="85" t="s">
        <v>81</v>
      </c>
      <c r="O183" s="85"/>
      <c r="P183" s="85"/>
      <c r="Q183" s="85"/>
      <c r="R183" s="85"/>
      <c r="S183" s="85"/>
      <c r="T183" s="85"/>
      <c r="U183" s="85"/>
      <c r="V183" s="85">
        <v>1</v>
      </c>
    </row>
    <row r="184" spans="1:22" ht="68.400000000000006" x14ac:dyDescent="0.25">
      <c r="A184" s="80">
        <v>100</v>
      </c>
      <c r="B184" s="81">
        <v>100</v>
      </c>
      <c r="C184" s="82" t="s">
        <v>336</v>
      </c>
      <c r="D184" s="83" t="s">
        <v>110</v>
      </c>
      <c r="E184" s="84">
        <v>607.88</v>
      </c>
      <c r="F184" s="85">
        <v>601.03</v>
      </c>
      <c r="G184" s="84" t="s">
        <v>337</v>
      </c>
      <c r="H184" s="84" t="s">
        <v>338</v>
      </c>
      <c r="I184" s="84">
        <v>12</v>
      </c>
      <c r="J184" s="84"/>
      <c r="K184" s="84" t="s">
        <v>339</v>
      </c>
      <c r="L184" s="85">
        <v>132</v>
      </c>
      <c r="M184" s="85"/>
      <c r="N184" s="85" t="s">
        <v>81</v>
      </c>
      <c r="O184" s="85"/>
      <c r="P184" s="85"/>
      <c r="Q184" s="85"/>
      <c r="R184" s="85"/>
      <c r="S184" s="85"/>
      <c r="T184" s="85"/>
      <c r="U184" s="85"/>
      <c r="V184" s="85">
        <v>1</v>
      </c>
    </row>
    <row r="185" spans="1:22" ht="18.45" customHeight="1" x14ac:dyDescent="0.25">
      <c r="A185" s="135" t="s">
        <v>340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</row>
    <row r="186" spans="1:22" ht="114" x14ac:dyDescent="0.25">
      <c r="A186" s="80">
        <v>101</v>
      </c>
      <c r="B186" s="81">
        <v>101</v>
      </c>
      <c r="C186" s="82" t="s">
        <v>99</v>
      </c>
      <c r="D186" s="83" t="s">
        <v>243</v>
      </c>
      <c r="E186" s="84">
        <v>2406.83</v>
      </c>
      <c r="F186" s="85" t="s">
        <v>100</v>
      </c>
      <c r="G186" s="84">
        <v>76.17</v>
      </c>
      <c r="H186" s="84" t="s">
        <v>253</v>
      </c>
      <c r="I186" s="84" t="s">
        <v>254</v>
      </c>
      <c r="J186" s="84">
        <v>3</v>
      </c>
      <c r="K186" s="84" t="s">
        <v>255</v>
      </c>
      <c r="L186" s="85" t="s">
        <v>256</v>
      </c>
      <c r="M186" s="85"/>
      <c r="N186" s="85" t="s">
        <v>81</v>
      </c>
      <c r="O186" s="85"/>
      <c r="P186" s="85"/>
      <c r="Q186" s="85"/>
      <c r="R186" s="85"/>
      <c r="S186" s="85"/>
      <c r="T186" s="85"/>
      <c r="U186" s="85"/>
      <c r="V186" s="85">
        <v>16</v>
      </c>
    </row>
    <row r="187" spans="1:22" ht="34.200000000000003" x14ac:dyDescent="0.25">
      <c r="A187" s="80">
        <v>102</v>
      </c>
      <c r="B187" s="81">
        <v>102</v>
      </c>
      <c r="C187" s="82" t="s">
        <v>105</v>
      </c>
      <c r="D187" s="83" t="s">
        <v>248</v>
      </c>
      <c r="E187" s="84">
        <v>16.920000000000002</v>
      </c>
      <c r="F187" s="85" t="s">
        <v>107</v>
      </c>
      <c r="G187" s="84"/>
      <c r="H187" s="84">
        <v>68</v>
      </c>
      <c r="I187" s="84" t="s">
        <v>257</v>
      </c>
      <c r="J187" s="84"/>
      <c r="K187" s="84">
        <v>190</v>
      </c>
      <c r="L187" s="85" t="s">
        <v>258</v>
      </c>
      <c r="M187" s="85"/>
      <c r="N187" s="85" t="s">
        <v>93</v>
      </c>
      <c r="O187" s="85"/>
      <c r="P187" s="85"/>
      <c r="Q187" s="85"/>
      <c r="R187" s="85"/>
      <c r="S187" s="85"/>
      <c r="T187" s="85"/>
      <c r="U187" s="85"/>
      <c r="V187" s="85"/>
    </row>
    <row r="188" spans="1:22" ht="57" x14ac:dyDescent="0.25">
      <c r="A188" s="80">
        <v>103</v>
      </c>
      <c r="B188" s="81">
        <v>103</v>
      </c>
      <c r="C188" s="82" t="s">
        <v>214</v>
      </c>
      <c r="D188" s="83" t="s">
        <v>215</v>
      </c>
      <c r="E188" s="84">
        <v>12.46</v>
      </c>
      <c r="F188" s="85" t="s">
        <v>216</v>
      </c>
      <c r="G188" s="84"/>
      <c r="H188" s="84">
        <v>25</v>
      </c>
      <c r="I188" s="84" t="s">
        <v>179</v>
      </c>
      <c r="J188" s="84"/>
      <c r="K188" s="84">
        <v>58</v>
      </c>
      <c r="L188" s="85" t="s">
        <v>217</v>
      </c>
      <c r="M188" s="85"/>
      <c r="N188" s="85" t="s">
        <v>93</v>
      </c>
      <c r="O188" s="85"/>
      <c r="P188" s="85"/>
      <c r="Q188" s="85"/>
      <c r="R188" s="85"/>
      <c r="S188" s="85"/>
      <c r="T188" s="85"/>
      <c r="U188" s="85"/>
      <c r="V188" s="85"/>
    </row>
    <row r="189" spans="1:22" ht="45.6" x14ac:dyDescent="0.25">
      <c r="A189" s="86">
        <v>104</v>
      </c>
      <c r="B189" s="87">
        <v>104</v>
      </c>
      <c r="C189" s="88" t="s">
        <v>210</v>
      </c>
      <c r="D189" s="89" t="s">
        <v>248</v>
      </c>
      <c r="E189" s="90">
        <v>2.4500000000000002</v>
      </c>
      <c r="F189" s="91" t="s">
        <v>211</v>
      </c>
      <c r="G189" s="90"/>
      <c r="H189" s="90">
        <v>10</v>
      </c>
      <c r="I189" s="90" t="s">
        <v>327</v>
      </c>
      <c r="J189" s="90"/>
      <c r="K189" s="90">
        <v>25</v>
      </c>
      <c r="L189" s="91" t="s">
        <v>179</v>
      </c>
      <c r="M189" s="91"/>
      <c r="N189" s="91" t="s">
        <v>93</v>
      </c>
      <c r="O189" s="91"/>
      <c r="P189" s="91"/>
      <c r="Q189" s="91"/>
      <c r="R189" s="91"/>
      <c r="S189" s="91"/>
      <c r="T189" s="91"/>
      <c r="U189" s="91"/>
      <c r="V189" s="91"/>
    </row>
    <row r="190" spans="1:22" ht="19.350000000000001" customHeight="1" x14ac:dyDescent="0.25">
      <c r="A190" s="133" t="s">
        <v>341</v>
      </c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</row>
    <row r="191" spans="1:22" ht="18.45" customHeight="1" x14ac:dyDescent="0.25">
      <c r="A191" s="135" t="s">
        <v>342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</row>
    <row r="192" spans="1:22" ht="114" x14ac:dyDescent="0.25">
      <c r="A192" s="80">
        <v>105</v>
      </c>
      <c r="B192" s="81">
        <v>105</v>
      </c>
      <c r="C192" s="82" t="s">
        <v>99</v>
      </c>
      <c r="D192" s="83" t="s">
        <v>110</v>
      </c>
      <c r="E192" s="84">
        <v>2406.83</v>
      </c>
      <c r="F192" s="85" t="s">
        <v>100</v>
      </c>
      <c r="G192" s="84">
        <v>76.17</v>
      </c>
      <c r="H192" s="84" t="s">
        <v>321</v>
      </c>
      <c r="I192" s="84" t="s">
        <v>322</v>
      </c>
      <c r="J192" s="84">
        <v>2</v>
      </c>
      <c r="K192" s="84" t="s">
        <v>323</v>
      </c>
      <c r="L192" s="85" t="s">
        <v>324</v>
      </c>
      <c r="M192" s="85"/>
      <c r="N192" s="85" t="s">
        <v>81</v>
      </c>
      <c r="O192" s="85"/>
      <c r="P192" s="85"/>
      <c r="Q192" s="85"/>
      <c r="R192" s="85"/>
      <c r="S192" s="85"/>
      <c r="T192" s="85"/>
      <c r="U192" s="85"/>
      <c r="V192" s="85">
        <v>8</v>
      </c>
    </row>
    <row r="193" spans="1:22" ht="34.200000000000003" x14ac:dyDescent="0.25">
      <c r="A193" s="80">
        <v>106</v>
      </c>
      <c r="B193" s="81">
        <v>106</v>
      </c>
      <c r="C193" s="82" t="s">
        <v>105</v>
      </c>
      <c r="D193" s="83" t="s">
        <v>215</v>
      </c>
      <c r="E193" s="84">
        <v>16.920000000000002</v>
      </c>
      <c r="F193" s="85" t="s">
        <v>107</v>
      </c>
      <c r="G193" s="84"/>
      <c r="H193" s="84">
        <v>34</v>
      </c>
      <c r="I193" s="84" t="s">
        <v>343</v>
      </c>
      <c r="J193" s="84"/>
      <c r="K193" s="84">
        <v>95</v>
      </c>
      <c r="L193" s="85" t="s">
        <v>344</v>
      </c>
      <c r="M193" s="85"/>
      <c r="N193" s="85" t="s">
        <v>93</v>
      </c>
      <c r="O193" s="85"/>
      <c r="P193" s="85"/>
      <c r="Q193" s="85"/>
      <c r="R193" s="85"/>
      <c r="S193" s="85"/>
      <c r="T193" s="85"/>
      <c r="U193" s="85"/>
      <c r="V193" s="85"/>
    </row>
    <row r="194" spans="1:22" ht="18.45" customHeight="1" x14ac:dyDescent="0.25">
      <c r="A194" s="135" t="s">
        <v>345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</row>
    <row r="195" spans="1:22" ht="114" x14ac:dyDescent="0.25">
      <c r="A195" s="80">
        <v>107</v>
      </c>
      <c r="B195" s="81">
        <v>107</v>
      </c>
      <c r="C195" s="82" t="s">
        <v>99</v>
      </c>
      <c r="D195" s="83" t="s">
        <v>346</v>
      </c>
      <c r="E195" s="84">
        <v>2406.83</v>
      </c>
      <c r="F195" s="85" t="s">
        <v>100</v>
      </c>
      <c r="G195" s="84">
        <v>76.17</v>
      </c>
      <c r="H195" s="84" t="s">
        <v>347</v>
      </c>
      <c r="I195" s="84" t="s">
        <v>348</v>
      </c>
      <c r="J195" s="84">
        <v>4</v>
      </c>
      <c r="K195" s="84" t="s">
        <v>349</v>
      </c>
      <c r="L195" s="85" t="s">
        <v>350</v>
      </c>
      <c r="M195" s="85"/>
      <c r="N195" s="85" t="s">
        <v>81</v>
      </c>
      <c r="O195" s="85"/>
      <c r="P195" s="85"/>
      <c r="Q195" s="85"/>
      <c r="R195" s="85"/>
      <c r="S195" s="85"/>
      <c r="T195" s="85"/>
      <c r="U195" s="85"/>
      <c r="V195" s="85">
        <v>20</v>
      </c>
    </row>
    <row r="196" spans="1:22" ht="34.200000000000003" x14ac:dyDescent="0.25">
      <c r="A196" s="80">
        <v>108</v>
      </c>
      <c r="B196" s="81">
        <v>108</v>
      </c>
      <c r="C196" s="82" t="s">
        <v>105</v>
      </c>
      <c r="D196" s="83" t="s">
        <v>351</v>
      </c>
      <c r="E196" s="84">
        <v>16.920000000000002</v>
      </c>
      <c r="F196" s="85" t="s">
        <v>107</v>
      </c>
      <c r="G196" s="84"/>
      <c r="H196" s="84">
        <v>85</v>
      </c>
      <c r="I196" s="84" t="s">
        <v>352</v>
      </c>
      <c r="J196" s="84"/>
      <c r="K196" s="84">
        <v>238</v>
      </c>
      <c r="L196" s="85" t="s">
        <v>353</v>
      </c>
      <c r="M196" s="85"/>
      <c r="N196" s="85" t="s">
        <v>93</v>
      </c>
      <c r="O196" s="85"/>
      <c r="P196" s="85"/>
      <c r="Q196" s="85"/>
      <c r="R196" s="85"/>
      <c r="S196" s="85"/>
      <c r="T196" s="85"/>
      <c r="U196" s="85"/>
      <c r="V196" s="85"/>
    </row>
    <row r="197" spans="1:22" ht="57" x14ac:dyDescent="0.25">
      <c r="A197" s="80">
        <v>109</v>
      </c>
      <c r="B197" s="81">
        <v>109</v>
      </c>
      <c r="C197" s="82" t="s">
        <v>214</v>
      </c>
      <c r="D197" s="83" t="s">
        <v>280</v>
      </c>
      <c r="E197" s="84">
        <v>12.46</v>
      </c>
      <c r="F197" s="85" t="s">
        <v>216</v>
      </c>
      <c r="G197" s="84"/>
      <c r="H197" s="84">
        <v>37</v>
      </c>
      <c r="I197" s="84" t="s">
        <v>354</v>
      </c>
      <c r="J197" s="84"/>
      <c r="K197" s="84">
        <v>88</v>
      </c>
      <c r="L197" s="85" t="s">
        <v>355</v>
      </c>
      <c r="M197" s="85"/>
      <c r="N197" s="85" t="s">
        <v>93</v>
      </c>
      <c r="O197" s="85"/>
      <c r="P197" s="85"/>
      <c r="Q197" s="85"/>
      <c r="R197" s="85"/>
      <c r="S197" s="85"/>
      <c r="T197" s="85"/>
      <c r="U197" s="85"/>
      <c r="V197" s="85"/>
    </row>
    <row r="198" spans="1:22" ht="45.6" x14ac:dyDescent="0.25">
      <c r="A198" s="80">
        <v>110</v>
      </c>
      <c r="B198" s="81">
        <v>110</v>
      </c>
      <c r="C198" s="82" t="s">
        <v>210</v>
      </c>
      <c r="D198" s="83" t="s">
        <v>280</v>
      </c>
      <c r="E198" s="84">
        <v>2.4500000000000002</v>
      </c>
      <c r="F198" s="85" t="s">
        <v>211</v>
      </c>
      <c r="G198" s="84"/>
      <c r="H198" s="84">
        <v>7</v>
      </c>
      <c r="I198" s="84" t="s">
        <v>356</v>
      </c>
      <c r="J198" s="84"/>
      <c r="K198" s="84">
        <v>18</v>
      </c>
      <c r="L198" s="85" t="s">
        <v>357</v>
      </c>
      <c r="M198" s="85"/>
      <c r="N198" s="85" t="s">
        <v>93</v>
      </c>
      <c r="O198" s="85"/>
      <c r="P198" s="85"/>
      <c r="Q198" s="85"/>
      <c r="R198" s="85"/>
      <c r="S198" s="85"/>
      <c r="T198" s="85"/>
      <c r="U198" s="85"/>
      <c r="V198" s="85"/>
    </row>
    <row r="199" spans="1:22" ht="45.6" x14ac:dyDescent="0.25">
      <c r="A199" s="80">
        <v>111</v>
      </c>
      <c r="B199" s="81">
        <v>111</v>
      </c>
      <c r="C199" s="82" t="s">
        <v>206</v>
      </c>
      <c r="D199" s="83" t="s">
        <v>215</v>
      </c>
      <c r="E199" s="84">
        <v>0.95</v>
      </c>
      <c r="F199" s="85" t="s">
        <v>207</v>
      </c>
      <c r="G199" s="84"/>
      <c r="H199" s="84">
        <v>2</v>
      </c>
      <c r="I199" s="84" t="s">
        <v>212</v>
      </c>
      <c r="J199" s="84"/>
      <c r="K199" s="84">
        <v>8</v>
      </c>
      <c r="L199" s="85" t="s">
        <v>134</v>
      </c>
      <c r="M199" s="85"/>
      <c r="N199" s="85" t="s">
        <v>93</v>
      </c>
      <c r="O199" s="85"/>
      <c r="P199" s="85"/>
      <c r="Q199" s="85"/>
      <c r="R199" s="85"/>
      <c r="S199" s="85"/>
      <c r="T199" s="85"/>
      <c r="U199" s="85"/>
      <c r="V199" s="85"/>
    </row>
    <row r="200" spans="1:22" ht="18.45" customHeight="1" x14ac:dyDescent="0.25">
      <c r="A200" s="135" t="s">
        <v>181</v>
      </c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</row>
    <row r="201" spans="1:22" ht="68.400000000000006" x14ac:dyDescent="0.25">
      <c r="A201" s="80">
        <v>112</v>
      </c>
      <c r="B201" s="81">
        <v>112</v>
      </c>
      <c r="C201" s="82" t="s">
        <v>82</v>
      </c>
      <c r="D201" s="83" t="s">
        <v>243</v>
      </c>
      <c r="E201" s="84">
        <v>1010.59</v>
      </c>
      <c r="F201" s="85" t="s">
        <v>83</v>
      </c>
      <c r="G201" s="84">
        <v>5.16</v>
      </c>
      <c r="H201" s="84" t="s">
        <v>244</v>
      </c>
      <c r="I201" s="84" t="s">
        <v>245</v>
      </c>
      <c r="J201" s="84"/>
      <c r="K201" s="84" t="s">
        <v>246</v>
      </c>
      <c r="L201" s="85" t="s">
        <v>247</v>
      </c>
      <c r="M201" s="85"/>
      <c r="N201" s="85" t="s">
        <v>81</v>
      </c>
      <c r="O201" s="85"/>
      <c r="P201" s="85"/>
      <c r="Q201" s="85"/>
      <c r="R201" s="85"/>
      <c r="S201" s="85"/>
      <c r="T201" s="85"/>
      <c r="U201" s="85"/>
      <c r="V201" s="85">
        <v>1</v>
      </c>
    </row>
    <row r="202" spans="1:22" ht="57" x14ac:dyDescent="0.25">
      <c r="A202" s="86">
        <v>113</v>
      </c>
      <c r="B202" s="87">
        <v>113</v>
      </c>
      <c r="C202" s="88" t="s">
        <v>177</v>
      </c>
      <c r="D202" s="89" t="s">
        <v>248</v>
      </c>
      <c r="E202" s="90">
        <v>24.9</v>
      </c>
      <c r="F202" s="91" t="s">
        <v>178</v>
      </c>
      <c r="G202" s="90"/>
      <c r="H202" s="90">
        <v>100</v>
      </c>
      <c r="I202" s="90" t="s">
        <v>358</v>
      </c>
      <c r="J202" s="90"/>
      <c r="K202" s="90">
        <v>467</v>
      </c>
      <c r="L202" s="91" t="s">
        <v>359</v>
      </c>
      <c r="M202" s="91"/>
      <c r="N202" s="91" t="s">
        <v>93</v>
      </c>
      <c r="O202" s="91"/>
      <c r="P202" s="91"/>
      <c r="Q202" s="91"/>
      <c r="R202" s="91"/>
      <c r="S202" s="91"/>
      <c r="T202" s="91"/>
      <c r="U202" s="91"/>
      <c r="V202" s="91"/>
    </row>
    <row r="203" spans="1:22" ht="19.350000000000001" customHeight="1" x14ac:dyDescent="0.25">
      <c r="A203" s="133" t="s">
        <v>360</v>
      </c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</row>
    <row r="204" spans="1:22" ht="18.45" customHeight="1" x14ac:dyDescent="0.25">
      <c r="A204" s="135" t="s">
        <v>361</v>
      </c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</row>
    <row r="205" spans="1:22" ht="79.8" x14ac:dyDescent="0.25">
      <c r="A205" s="80">
        <v>114</v>
      </c>
      <c r="B205" s="81">
        <v>114</v>
      </c>
      <c r="C205" s="82" t="s">
        <v>362</v>
      </c>
      <c r="D205" s="83" t="s">
        <v>363</v>
      </c>
      <c r="E205" s="84">
        <v>3282.45</v>
      </c>
      <c r="F205" s="85" t="s">
        <v>364</v>
      </c>
      <c r="G205" s="84" t="s">
        <v>365</v>
      </c>
      <c r="H205" s="84" t="s">
        <v>366</v>
      </c>
      <c r="I205" s="84" t="s">
        <v>367</v>
      </c>
      <c r="J205" s="84">
        <v>7</v>
      </c>
      <c r="K205" s="84" t="s">
        <v>368</v>
      </c>
      <c r="L205" s="85" t="s">
        <v>369</v>
      </c>
      <c r="M205" s="85"/>
      <c r="N205" s="85" t="s">
        <v>81</v>
      </c>
      <c r="O205" s="85"/>
      <c r="P205" s="85"/>
      <c r="Q205" s="85"/>
      <c r="R205" s="85"/>
      <c r="S205" s="85"/>
      <c r="T205" s="85"/>
      <c r="U205" s="85"/>
      <c r="V205" s="85" t="s">
        <v>370</v>
      </c>
    </row>
    <row r="206" spans="1:22" ht="34.200000000000003" x14ac:dyDescent="0.25">
      <c r="A206" s="80">
        <v>115</v>
      </c>
      <c r="B206" s="81">
        <v>115</v>
      </c>
      <c r="C206" s="82" t="s">
        <v>371</v>
      </c>
      <c r="D206" s="83" t="s">
        <v>372</v>
      </c>
      <c r="E206" s="84">
        <v>18.2</v>
      </c>
      <c r="F206" s="85" t="s">
        <v>373</v>
      </c>
      <c r="G206" s="84"/>
      <c r="H206" s="84">
        <v>546</v>
      </c>
      <c r="I206" s="84" t="s">
        <v>374</v>
      </c>
      <c r="J206" s="84"/>
      <c r="K206" s="84">
        <v>1555</v>
      </c>
      <c r="L206" s="85" t="s">
        <v>375</v>
      </c>
      <c r="M206" s="85"/>
      <c r="N206" s="85" t="s">
        <v>93</v>
      </c>
      <c r="O206" s="85"/>
      <c r="P206" s="85"/>
      <c r="Q206" s="85"/>
      <c r="R206" s="85"/>
      <c r="S206" s="85"/>
      <c r="T206" s="85"/>
      <c r="U206" s="85"/>
      <c r="V206" s="85"/>
    </row>
    <row r="207" spans="1:22" ht="34.200000000000003" x14ac:dyDescent="0.25">
      <c r="A207" s="80">
        <v>116</v>
      </c>
      <c r="B207" s="81">
        <v>116</v>
      </c>
      <c r="C207" s="82" t="s">
        <v>376</v>
      </c>
      <c r="D207" s="83" t="s">
        <v>377</v>
      </c>
      <c r="E207" s="84">
        <v>3200</v>
      </c>
      <c r="F207" s="85" t="s">
        <v>378</v>
      </c>
      <c r="G207" s="84"/>
      <c r="H207" s="84">
        <v>32</v>
      </c>
      <c r="I207" s="84" t="s">
        <v>379</v>
      </c>
      <c r="J207" s="84"/>
      <c r="K207" s="84">
        <v>139</v>
      </c>
      <c r="L207" s="85" t="s">
        <v>380</v>
      </c>
      <c r="M207" s="85"/>
      <c r="N207" s="85" t="s">
        <v>93</v>
      </c>
      <c r="O207" s="85"/>
      <c r="P207" s="85"/>
      <c r="Q207" s="85"/>
      <c r="R207" s="85"/>
      <c r="S207" s="85"/>
      <c r="T207" s="85"/>
      <c r="U207" s="85"/>
      <c r="V207" s="85"/>
    </row>
    <row r="208" spans="1:22" ht="57" x14ac:dyDescent="0.25">
      <c r="A208" s="80">
        <v>117</v>
      </c>
      <c r="B208" s="81">
        <v>117</v>
      </c>
      <c r="C208" s="82" t="s">
        <v>381</v>
      </c>
      <c r="D208" s="83" t="s">
        <v>382</v>
      </c>
      <c r="E208" s="84">
        <v>1965.31</v>
      </c>
      <c r="F208" s="85">
        <v>1965.31</v>
      </c>
      <c r="G208" s="84"/>
      <c r="H208" s="84" t="s">
        <v>96</v>
      </c>
      <c r="I208" s="84">
        <v>3</v>
      </c>
      <c r="J208" s="84"/>
      <c r="K208" s="84" t="s">
        <v>383</v>
      </c>
      <c r="L208" s="85">
        <v>37</v>
      </c>
      <c r="M208" s="85"/>
      <c r="N208" s="85" t="s">
        <v>81</v>
      </c>
      <c r="O208" s="85"/>
      <c r="P208" s="85"/>
      <c r="Q208" s="85"/>
      <c r="R208" s="85"/>
      <c r="S208" s="85"/>
      <c r="T208" s="85"/>
      <c r="U208" s="85"/>
      <c r="V208" s="85"/>
    </row>
    <row r="209" spans="1:22" ht="68.400000000000006" x14ac:dyDescent="0.25">
      <c r="A209" s="80">
        <v>118</v>
      </c>
      <c r="B209" s="81">
        <v>118</v>
      </c>
      <c r="C209" s="82" t="s">
        <v>384</v>
      </c>
      <c r="D209" s="83" t="s">
        <v>385</v>
      </c>
      <c r="E209" s="84">
        <v>3.3</v>
      </c>
      <c r="F209" s="85"/>
      <c r="G209" s="84">
        <v>3.3</v>
      </c>
      <c r="H209" s="84">
        <v>1</v>
      </c>
      <c r="I209" s="84"/>
      <c r="J209" s="84">
        <v>1</v>
      </c>
      <c r="K209" s="84">
        <v>5</v>
      </c>
      <c r="L209" s="85"/>
      <c r="M209" s="85"/>
      <c r="N209" s="85" t="s">
        <v>81</v>
      </c>
      <c r="O209" s="85"/>
      <c r="P209" s="85"/>
      <c r="Q209" s="85"/>
      <c r="R209" s="85"/>
      <c r="S209" s="85"/>
      <c r="T209" s="85"/>
      <c r="U209" s="85"/>
      <c r="V209" s="85">
        <v>5</v>
      </c>
    </row>
    <row r="210" spans="1:22" ht="79.8" x14ac:dyDescent="0.25">
      <c r="A210" s="80">
        <v>119</v>
      </c>
      <c r="B210" s="81">
        <v>119</v>
      </c>
      <c r="C210" s="82" t="s">
        <v>386</v>
      </c>
      <c r="D210" s="83" t="s">
        <v>387</v>
      </c>
      <c r="E210" s="84">
        <v>5.69</v>
      </c>
      <c r="F210" s="85"/>
      <c r="G210" s="84">
        <v>5.69</v>
      </c>
      <c r="H210" s="84">
        <v>1</v>
      </c>
      <c r="I210" s="84"/>
      <c r="J210" s="84">
        <v>1</v>
      </c>
      <c r="K210" s="84">
        <v>5</v>
      </c>
      <c r="L210" s="85"/>
      <c r="M210" s="85"/>
      <c r="N210" s="85" t="s">
        <v>81</v>
      </c>
      <c r="O210" s="85"/>
      <c r="P210" s="85"/>
      <c r="Q210" s="85"/>
      <c r="R210" s="85"/>
      <c r="S210" s="85"/>
      <c r="T210" s="85"/>
      <c r="U210" s="85"/>
      <c r="V210" s="85">
        <v>5</v>
      </c>
    </row>
    <row r="211" spans="1:22" ht="18.45" customHeight="1" x14ac:dyDescent="0.25">
      <c r="A211" s="135" t="s">
        <v>181</v>
      </c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</row>
    <row r="212" spans="1:22" ht="57" x14ac:dyDescent="0.25">
      <c r="A212" s="80">
        <v>120</v>
      </c>
      <c r="B212" s="81">
        <v>120</v>
      </c>
      <c r="C212" s="82" t="s">
        <v>388</v>
      </c>
      <c r="D212" s="83" t="s">
        <v>389</v>
      </c>
      <c r="E212" s="84">
        <v>511.67</v>
      </c>
      <c r="F212" s="85" t="s">
        <v>390</v>
      </c>
      <c r="G212" s="84">
        <v>1.03</v>
      </c>
      <c r="H212" s="84" t="s">
        <v>391</v>
      </c>
      <c r="I212" s="84" t="s">
        <v>392</v>
      </c>
      <c r="J212" s="84"/>
      <c r="K212" s="84" t="s">
        <v>393</v>
      </c>
      <c r="L212" s="85" t="s">
        <v>394</v>
      </c>
      <c r="M212" s="85"/>
      <c r="N212" s="85" t="s">
        <v>81</v>
      </c>
      <c r="O212" s="85"/>
      <c r="P212" s="85"/>
      <c r="Q212" s="85"/>
      <c r="R212" s="85"/>
      <c r="S212" s="85"/>
      <c r="T212" s="85"/>
      <c r="U212" s="85"/>
      <c r="V212" s="85">
        <v>1</v>
      </c>
    </row>
    <row r="213" spans="1:22" ht="18.45" customHeight="1" x14ac:dyDescent="0.25">
      <c r="A213" s="135" t="s">
        <v>342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</row>
    <row r="214" spans="1:22" ht="148.19999999999999" x14ac:dyDescent="0.25">
      <c r="A214" s="80">
        <v>121</v>
      </c>
      <c r="B214" s="81">
        <v>121</v>
      </c>
      <c r="C214" s="82" t="s">
        <v>395</v>
      </c>
      <c r="D214" s="83" t="s">
        <v>396</v>
      </c>
      <c r="E214" s="84">
        <v>2377.69</v>
      </c>
      <c r="F214" s="85" t="s">
        <v>397</v>
      </c>
      <c r="G214" s="84" t="s">
        <v>398</v>
      </c>
      <c r="H214" s="84" t="s">
        <v>399</v>
      </c>
      <c r="I214" s="84" t="s">
        <v>400</v>
      </c>
      <c r="J214" s="84"/>
      <c r="K214" s="84" t="s">
        <v>401</v>
      </c>
      <c r="L214" s="85" t="s">
        <v>402</v>
      </c>
      <c r="M214" s="85"/>
      <c r="N214" s="85" t="s">
        <v>81</v>
      </c>
      <c r="O214" s="85"/>
      <c r="P214" s="85"/>
      <c r="Q214" s="85"/>
      <c r="R214" s="85"/>
      <c r="S214" s="85"/>
      <c r="T214" s="85"/>
      <c r="U214" s="85"/>
      <c r="V214" s="85" t="s">
        <v>403</v>
      </c>
    </row>
    <row r="215" spans="1:22" ht="79.8" x14ac:dyDescent="0.25">
      <c r="A215" s="80">
        <v>122</v>
      </c>
      <c r="B215" s="81">
        <v>122</v>
      </c>
      <c r="C215" s="82" t="s">
        <v>404</v>
      </c>
      <c r="D215" s="83" t="s">
        <v>405</v>
      </c>
      <c r="E215" s="84">
        <v>180.85</v>
      </c>
      <c r="F215" s="85" t="s">
        <v>406</v>
      </c>
      <c r="G215" s="84" t="s">
        <v>407</v>
      </c>
      <c r="H215" s="84" t="s">
        <v>408</v>
      </c>
      <c r="I215" s="84" t="s">
        <v>409</v>
      </c>
      <c r="J215" s="84">
        <v>2</v>
      </c>
      <c r="K215" s="84" t="s">
        <v>410</v>
      </c>
      <c r="L215" s="85" t="s">
        <v>411</v>
      </c>
      <c r="M215" s="85"/>
      <c r="N215" s="85" t="s">
        <v>81</v>
      </c>
      <c r="O215" s="85"/>
      <c r="P215" s="85"/>
      <c r="Q215" s="85"/>
      <c r="R215" s="85"/>
      <c r="S215" s="85"/>
      <c r="T215" s="85"/>
      <c r="U215" s="85"/>
      <c r="V215" s="85" t="s">
        <v>412</v>
      </c>
    </row>
    <row r="216" spans="1:22" ht="18.45" customHeight="1" x14ac:dyDescent="0.25">
      <c r="A216" s="135" t="s">
        <v>155</v>
      </c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</row>
    <row r="217" spans="1:22" ht="68.400000000000006" x14ac:dyDescent="0.25">
      <c r="A217" s="80">
        <v>123</v>
      </c>
      <c r="B217" s="81">
        <v>123</v>
      </c>
      <c r="C217" s="82" t="s">
        <v>82</v>
      </c>
      <c r="D217" s="83" t="s">
        <v>283</v>
      </c>
      <c r="E217" s="84">
        <v>1010.59</v>
      </c>
      <c r="F217" s="85" t="s">
        <v>83</v>
      </c>
      <c r="G217" s="84">
        <v>5.16</v>
      </c>
      <c r="H217" s="84" t="s">
        <v>413</v>
      </c>
      <c r="I217" s="84" t="s">
        <v>414</v>
      </c>
      <c r="J217" s="84"/>
      <c r="K217" s="84" t="s">
        <v>415</v>
      </c>
      <c r="L217" s="85" t="s">
        <v>416</v>
      </c>
      <c r="M217" s="85"/>
      <c r="N217" s="85" t="s">
        <v>81</v>
      </c>
      <c r="O217" s="85"/>
      <c r="P217" s="85"/>
      <c r="Q217" s="85"/>
      <c r="R217" s="85"/>
      <c r="S217" s="85"/>
      <c r="T217" s="85"/>
      <c r="U217" s="85"/>
      <c r="V217" s="85">
        <v>1</v>
      </c>
    </row>
    <row r="218" spans="1:22" ht="45.6" x14ac:dyDescent="0.25">
      <c r="A218" s="80">
        <v>124</v>
      </c>
      <c r="B218" s="81">
        <v>124</v>
      </c>
      <c r="C218" s="82" t="s">
        <v>115</v>
      </c>
      <c r="D218" s="83" t="s">
        <v>215</v>
      </c>
      <c r="E218" s="84">
        <v>29.3</v>
      </c>
      <c r="F218" s="85" t="s">
        <v>116</v>
      </c>
      <c r="G218" s="84"/>
      <c r="H218" s="84">
        <v>59</v>
      </c>
      <c r="I218" s="84" t="s">
        <v>417</v>
      </c>
      <c r="J218" s="84"/>
      <c r="K218" s="84">
        <v>150</v>
      </c>
      <c r="L218" s="85" t="s">
        <v>418</v>
      </c>
      <c r="M218" s="85"/>
      <c r="N218" s="85" t="s">
        <v>93</v>
      </c>
      <c r="O218" s="85"/>
      <c r="P218" s="85"/>
      <c r="Q218" s="85"/>
      <c r="R218" s="85"/>
      <c r="S218" s="85"/>
      <c r="T218" s="85"/>
      <c r="U218" s="85"/>
      <c r="V218" s="85"/>
    </row>
    <row r="219" spans="1:22" ht="68.400000000000006" x14ac:dyDescent="0.25">
      <c r="A219" s="80">
        <v>125</v>
      </c>
      <c r="B219" s="81">
        <v>125</v>
      </c>
      <c r="C219" s="82" t="s">
        <v>419</v>
      </c>
      <c r="D219" s="83" t="s">
        <v>89</v>
      </c>
      <c r="E219" s="84">
        <v>21.75</v>
      </c>
      <c r="F219" s="85" t="s">
        <v>420</v>
      </c>
      <c r="G219" s="84"/>
      <c r="H219" s="84">
        <v>22</v>
      </c>
      <c r="I219" s="84" t="s">
        <v>278</v>
      </c>
      <c r="J219" s="84"/>
      <c r="K219" s="84">
        <v>58</v>
      </c>
      <c r="L219" s="85" t="s">
        <v>217</v>
      </c>
      <c r="M219" s="85"/>
      <c r="N219" s="85" t="s">
        <v>93</v>
      </c>
      <c r="O219" s="85"/>
      <c r="P219" s="85"/>
      <c r="Q219" s="85"/>
      <c r="R219" s="85"/>
      <c r="S219" s="85"/>
      <c r="T219" s="85"/>
      <c r="U219" s="85"/>
      <c r="V219" s="85"/>
    </row>
    <row r="220" spans="1:22" ht="45.6" x14ac:dyDescent="0.25">
      <c r="A220" s="80">
        <v>126</v>
      </c>
      <c r="B220" s="81">
        <v>126</v>
      </c>
      <c r="C220" s="82" t="s">
        <v>421</v>
      </c>
      <c r="D220" s="83" t="s">
        <v>215</v>
      </c>
      <c r="E220" s="84">
        <v>18.600000000000001</v>
      </c>
      <c r="F220" s="85" t="s">
        <v>422</v>
      </c>
      <c r="G220" s="84"/>
      <c r="H220" s="84">
        <v>37</v>
      </c>
      <c r="I220" s="84" t="s">
        <v>354</v>
      </c>
      <c r="J220" s="84"/>
      <c r="K220" s="84">
        <v>69</v>
      </c>
      <c r="L220" s="85" t="s">
        <v>423</v>
      </c>
      <c r="M220" s="85"/>
      <c r="N220" s="85" t="s">
        <v>93</v>
      </c>
      <c r="O220" s="85"/>
      <c r="P220" s="85"/>
      <c r="Q220" s="85"/>
      <c r="R220" s="85"/>
      <c r="S220" s="85"/>
      <c r="T220" s="85"/>
      <c r="U220" s="85"/>
      <c r="V220" s="85"/>
    </row>
    <row r="221" spans="1:22" ht="18.45" customHeight="1" x14ac:dyDescent="0.25">
      <c r="A221" s="135" t="s">
        <v>424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</row>
    <row r="222" spans="1:22" ht="79.8" x14ac:dyDescent="0.25">
      <c r="A222" s="80">
        <v>127</v>
      </c>
      <c r="B222" s="81">
        <v>127</v>
      </c>
      <c r="C222" s="82" t="s">
        <v>236</v>
      </c>
      <c r="D222" s="83" t="s">
        <v>283</v>
      </c>
      <c r="E222" s="84">
        <v>2435.67</v>
      </c>
      <c r="F222" s="85" t="s">
        <v>237</v>
      </c>
      <c r="G222" s="84" t="s">
        <v>238</v>
      </c>
      <c r="H222" s="84" t="s">
        <v>425</v>
      </c>
      <c r="I222" s="84" t="s">
        <v>426</v>
      </c>
      <c r="J222" s="84">
        <v>2</v>
      </c>
      <c r="K222" s="84" t="s">
        <v>427</v>
      </c>
      <c r="L222" s="85" t="s">
        <v>428</v>
      </c>
      <c r="M222" s="85"/>
      <c r="N222" s="85" t="s">
        <v>81</v>
      </c>
      <c r="O222" s="85"/>
      <c r="P222" s="85"/>
      <c r="Q222" s="85"/>
      <c r="R222" s="85"/>
      <c r="S222" s="85"/>
      <c r="T222" s="85"/>
      <c r="U222" s="85"/>
      <c r="V222" s="85">
        <v>9</v>
      </c>
    </row>
    <row r="223" spans="1:22" ht="68.400000000000006" x14ac:dyDescent="0.25">
      <c r="A223" s="80">
        <v>128</v>
      </c>
      <c r="B223" s="81">
        <v>128</v>
      </c>
      <c r="C223" s="82" t="s">
        <v>82</v>
      </c>
      <c r="D223" s="83" t="s">
        <v>74</v>
      </c>
      <c r="E223" s="84">
        <v>1010.59</v>
      </c>
      <c r="F223" s="85" t="s">
        <v>83</v>
      </c>
      <c r="G223" s="84">
        <v>5.16</v>
      </c>
      <c r="H223" s="84" t="s">
        <v>84</v>
      </c>
      <c r="I223" s="84" t="s">
        <v>85</v>
      </c>
      <c r="J223" s="84"/>
      <c r="K223" s="84" t="s">
        <v>86</v>
      </c>
      <c r="L223" s="85" t="s">
        <v>87</v>
      </c>
      <c r="M223" s="85"/>
      <c r="N223" s="85" t="s">
        <v>81</v>
      </c>
      <c r="O223" s="85"/>
      <c r="P223" s="85"/>
      <c r="Q223" s="85"/>
      <c r="R223" s="85"/>
      <c r="S223" s="85"/>
      <c r="T223" s="85"/>
      <c r="U223" s="85"/>
      <c r="V223" s="85"/>
    </row>
    <row r="224" spans="1:22" ht="68.400000000000006" x14ac:dyDescent="0.25">
      <c r="A224" s="80">
        <v>129</v>
      </c>
      <c r="B224" s="81">
        <v>129</v>
      </c>
      <c r="C224" s="82" t="s">
        <v>419</v>
      </c>
      <c r="D224" s="83" t="s">
        <v>89</v>
      </c>
      <c r="E224" s="84">
        <v>21.75</v>
      </c>
      <c r="F224" s="85" t="s">
        <v>420</v>
      </c>
      <c r="G224" s="84"/>
      <c r="H224" s="84">
        <v>22</v>
      </c>
      <c r="I224" s="84" t="s">
        <v>278</v>
      </c>
      <c r="J224" s="84"/>
      <c r="K224" s="84">
        <v>58</v>
      </c>
      <c r="L224" s="85" t="s">
        <v>217</v>
      </c>
      <c r="M224" s="85"/>
      <c r="N224" s="85" t="s">
        <v>93</v>
      </c>
      <c r="O224" s="85"/>
      <c r="P224" s="85"/>
      <c r="Q224" s="85"/>
      <c r="R224" s="85"/>
      <c r="S224" s="85"/>
      <c r="T224" s="85"/>
      <c r="U224" s="85"/>
      <c r="V224" s="85"/>
    </row>
    <row r="225" spans="1:22" ht="45.6" x14ac:dyDescent="0.25">
      <c r="A225" s="86">
        <v>130</v>
      </c>
      <c r="B225" s="87">
        <v>130</v>
      </c>
      <c r="C225" s="88" t="s">
        <v>421</v>
      </c>
      <c r="D225" s="89" t="s">
        <v>89</v>
      </c>
      <c r="E225" s="90">
        <v>18.600000000000001</v>
      </c>
      <c r="F225" s="91" t="s">
        <v>422</v>
      </c>
      <c r="G225" s="90"/>
      <c r="H225" s="90">
        <v>19</v>
      </c>
      <c r="I225" s="90" t="s">
        <v>429</v>
      </c>
      <c r="J225" s="90"/>
      <c r="K225" s="90">
        <v>34</v>
      </c>
      <c r="L225" s="91" t="s">
        <v>343</v>
      </c>
      <c r="M225" s="91"/>
      <c r="N225" s="91" t="s">
        <v>93</v>
      </c>
      <c r="O225" s="91"/>
      <c r="P225" s="91"/>
      <c r="Q225" s="91"/>
      <c r="R225" s="91"/>
      <c r="S225" s="91"/>
      <c r="T225" s="91"/>
      <c r="U225" s="91"/>
      <c r="V225" s="91"/>
    </row>
    <row r="226" spans="1:22" ht="19.350000000000001" customHeight="1" x14ac:dyDescent="0.25">
      <c r="A226" s="133" t="s">
        <v>430</v>
      </c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</row>
    <row r="227" spans="1:22" ht="18.45" customHeight="1" x14ac:dyDescent="0.25">
      <c r="A227" s="135" t="s">
        <v>431</v>
      </c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</row>
    <row r="228" spans="1:22" ht="79.8" x14ac:dyDescent="0.25">
      <c r="A228" s="80">
        <v>131</v>
      </c>
      <c r="B228" s="81">
        <v>131</v>
      </c>
      <c r="C228" s="82" t="s">
        <v>362</v>
      </c>
      <c r="D228" s="83" t="s">
        <v>363</v>
      </c>
      <c r="E228" s="84">
        <v>3282.45</v>
      </c>
      <c r="F228" s="85" t="s">
        <v>364</v>
      </c>
      <c r="G228" s="84" t="s">
        <v>365</v>
      </c>
      <c r="H228" s="84" t="s">
        <v>366</v>
      </c>
      <c r="I228" s="84" t="s">
        <v>367</v>
      </c>
      <c r="J228" s="84">
        <v>7</v>
      </c>
      <c r="K228" s="84" t="s">
        <v>368</v>
      </c>
      <c r="L228" s="85" t="s">
        <v>369</v>
      </c>
      <c r="M228" s="85"/>
      <c r="N228" s="85" t="s">
        <v>81</v>
      </c>
      <c r="O228" s="85"/>
      <c r="P228" s="85"/>
      <c r="Q228" s="85"/>
      <c r="R228" s="85"/>
      <c r="S228" s="85"/>
      <c r="T228" s="85"/>
      <c r="U228" s="85"/>
      <c r="V228" s="85" t="s">
        <v>370</v>
      </c>
    </row>
    <row r="229" spans="1:22" ht="34.200000000000003" x14ac:dyDescent="0.25">
      <c r="A229" s="80">
        <v>132</v>
      </c>
      <c r="B229" s="81">
        <v>132</v>
      </c>
      <c r="C229" s="82" t="s">
        <v>371</v>
      </c>
      <c r="D229" s="83" t="s">
        <v>372</v>
      </c>
      <c r="E229" s="84">
        <v>18.2</v>
      </c>
      <c r="F229" s="85" t="s">
        <v>373</v>
      </c>
      <c r="G229" s="84"/>
      <c r="H229" s="84">
        <v>546</v>
      </c>
      <c r="I229" s="84" t="s">
        <v>374</v>
      </c>
      <c r="J229" s="84"/>
      <c r="K229" s="84">
        <v>1555</v>
      </c>
      <c r="L229" s="85" t="s">
        <v>375</v>
      </c>
      <c r="M229" s="85"/>
      <c r="N229" s="85" t="s">
        <v>93</v>
      </c>
      <c r="O229" s="85"/>
      <c r="P229" s="85"/>
      <c r="Q229" s="85"/>
      <c r="R229" s="85"/>
      <c r="S229" s="85"/>
      <c r="T229" s="85"/>
      <c r="U229" s="85"/>
      <c r="V229" s="85"/>
    </row>
    <row r="230" spans="1:22" ht="34.200000000000003" x14ac:dyDescent="0.25">
      <c r="A230" s="80">
        <v>133</v>
      </c>
      <c r="B230" s="81">
        <v>133</v>
      </c>
      <c r="C230" s="82" t="s">
        <v>376</v>
      </c>
      <c r="D230" s="83" t="s">
        <v>377</v>
      </c>
      <c r="E230" s="84">
        <v>3200</v>
      </c>
      <c r="F230" s="85" t="s">
        <v>378</v>
      </c>
      <c r="G230" s="84"/>
      <c r="H230" s="84">
        <v>32</v>
      </c>
      <c r="I230" s="84" t="s">
        <v>379</v>
      </c>
      <c r="J230" s="84"/>
      <c r="K230" s="84">
        <v>139</v>
      </c>
      <c r="L230" s="85" t="s">
        <v>380</v>
      </c>
      <c r="M230" s="85"/>
      <c r="N230" s="85" t="s">
        <v>93</v>
      </c>
      <c r="O230" s="85"/>
      <c r="P230" s="85"/>
      <c r="Q230" s="85"/>
      <c r="R230" s="85"/>
      <c r="S230" s="85"/>
      <c r="T230" s="85"/>
      <c r="U230" s="85"/>
      <c r="V230" s="85"/>
    </row>
    <row r="231" spans="1:22" ht="57" x14ac:dyDescent="0.25">
      <c r="A231" s="80">
        <v>134</v>
      </c>
      <c r="B231" s="81">
        <v>134</v>
      </c>
      <c r="C231" s="82" t="s">
        <v>381</v>
      </c>
      <c r="D231" s="83" t="s">
        <v>382</v>
      </c>
      <c r="E231" s="84">
        <v>1965.31</v>
      </c>
      <c r="F231" s="85">
        <v>1965.31</v>
      </c>
      <c r="G231" s="84"/>
      <c r="H231" s="84" t="s">
        <v>96</v>
      </c>
      <c r="I231" s="84">
        <v>3</v>
      </c>
      <c r="J231" s="84"/>
      <c r="K231" s="84" t="s">
        <v>383</v>
      </c>
      <c r="L231" s="85">
        <v>37</v>
      </c>
      <c r="M231" s="85"/>
      <c r="N231" s="85" t="s">
        <v>81</v>
      </c>
      <c r="O231" s="85"/>
      <c r="P231" s="85"/>
      <c r="Q231" s="85"/>
      <c r="R231" s="85"/>
      <c r="S231" s="85"/>
      <c r="T231" s="85"/>
      <c r="U231" s="85"/>
      <c r="V231" s="85"/>
    </row>
    <row r="232" spans="1:22" ht="68.400000000000006" x14ac:dyDescent="0.25">
      <c r="A232" s="80">
        <v>135</v>
      </c>
      <c r="B232" s="81">
        <v>135</v>
      </c>
      <c r="C232" s="82" t="s">
        <v>384</v>
      </c>
      <c r="D232" s="83" t="s">
        <v>385</v>
      </c>
      <c r="E232" s="84">
        <v>3.3</v>
      </c>
      <c r="F232" s="85"/>
      <c r="G232" s="84">
        <v>3.3</v>
      </c>
      <c r="H232" s="84">
        <v>1</v>
      </c>
      <c r="I232" s="84"/>
      <c r="J232" s="84">
        <v>1</v>
      </c>
      <c r="K232" s="84">
        <v>5</v>
      </c>
      <c r="L232" s="85"/>
      <c r="M232" s="85"/>
      <c r="N232" s="85" t="s">
        <v>81</v>
      </c>
      <c r="O232" s="85"/>
      <c r="P232" s="85"/>
      <c r="Q232" s="85"/>
      <c r="R232" s="85"/>
      <c r="S232" s="85"/>
      <c r="T232" s="85"/>
      <c r="U232" s="85"/>
      <c r="V232" s="85">
        <v>5</v>
      </c>
    </row>
    <row r="233" spans="1:22" ht="79.8" x14ac:dyDescent="0.25">
      <c r="A233" s="80">
        <v>136</v>
      </c>
      <c r="B233" s="81">
        <v>136</v>
      </c>
      <c r="C233" s="82" t="s">
        <v>386</v>
      </c>
      <c r="D233" s="83" t="s">
        <v>387</v>
      </c>
      <c r="E233" s="84">
        <v>5.69</v>
      </c>
      <c r="F233" s="85"/>
      <c r="G233" s="84">
        <v>5.69</v>
      </c>
      <c r="H233" s="84">
        <v>1</v>
      </c>
      <c r="I233" s="84"/>
      <c r="J233" s="84">
        <v>1</v>
      </c>
      <c r="K233" s="84">
        <v>5</v>
      </c>
      <c r="L233" s="85"/>
      <c r="M233" s="85"/>
      <c r="N233" s="85" t="s">
        <v>81</v>
      </c>
      <c r="O233" s="85"/>
      <c r="P233" s="85"/>
      <c r="Q233" s="85"/>
      <c r="R233" s="85"/>
      <c r="S233" s="85"/>
      <c r="T233" s="85"/>
      <c r="U233" s="85"/>
      <c r="V233" s="85">
        <v>5</v>
      </c>
    </row>
    <row r="234" spans="1:22" ht="18.45" customHeight="1" x14ac:dyDescent="0.25">
      <c r="A234" s="135" t="s">
        <v>432</v>
      </c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</row>
    <row r="235" spans="1:22" ht="68.400000000000006" x14ac:dyDescent="0.25">
      <c r="A235" s="80">
        <v>137</v>
      </c>
      <c r="B235" s="81">
        <v>137</v>
      </c>
      <c r="C235" s="82" t="s">
        <v>231</v>
      </c>
      <c r="D235" s="83" t="s">
        <v>433</v>
      </c>
      <c r="E235" s="84">
        <v>3.95</v>
      </c>
      <c r="F235" s="85">
        <v>3.95</v>
      </c>
      <c r="G235" s="84"/>
      <c r="H235" s="84" t="s">
        <v>434</v>
      </c>
      <c r="I235" s="84">
        <v>2</v>
      </c>
      <c r="J235" s="84"/>
      <c r="K235" s="84" t="s">
        <v>435</v>
      </c>
      <c r="L235" s="85">
        <v>27</v>
      </c>
      <c r="M235" s="85"/>
      <c r="N235" s="85" t="s">
        <v>81</v>
      </c>
      <c r="O235" s="85"/>
      <c r="P235" s="85"/>
      <c r="Q235" s="85"/>
      <c r="R235" s="85"/>
      <c r="S235" s="85"/>
      <c r="T235" s="85"/>
      <c r="U235" s="85"/>
      <c r="V235" s="85"/>
    </row>
    <row r="236" spans="1:22" ht="114" x14ac:dyDescent="0.25">
      <c r="A236" s="80">
        <v>138</v>
      </c>
      <c r="B236" s="81">
        <v>138</v>
      </c>
      <c r="C236" s="82" t="s">
        <v>436</v>
      </c>
      <c r="D236" s="83" t="s">
        <v>110</v>
      </c>
      <c r="E236" s="84">
        <v>5148.1400000000003</v>
      </c>
      <c r="F236" s="85" t="s">
        <v>437</v>
      </c>
      <c r="G236" s="84">
        <v>76.17</v>
      </c>
      <c r="H236" s="84" t="s">
        <v>438</v>
      </c>
      <c r="I236" s="84" t="s">
        <v>439</v>
      </c>
      <c r="J236" s="84">
        <v>2</v>
      </c>
      <c r="K236" s="84" t="s">
        <v>440</v>
      </c>
      <c r="L236" s="85" t="s">
        <v>441</v>
      </c>
      <c r="M236" s="85"/>
      <c r="N236" s="85" t="s">
        <v>81</v>
      </c>
      <c r="O236" s="85"/>
      <c r="P236" s="85"/>
      <c r="Q236" s="85"/>
      <c r="R236" s="85"/>
      <c r="S236" s="85"/>
      <c r="T236" s="85"/>
      <c r="U236" s="85"/>
      <c r="V236" s="85">
        <v>8</v>
      </c>
    </row>
    <row r="237" spans="1:22" ht="34.200000000000003" x14ac:dyDescent="0.25">
      <c r="A237" s="80">
        <v>139</v>
      </c>
      <c r="B237" s="81">
        <v>139</v>
      </c>
      <c r="C237" s="82" t="s">
        <v>105</v>
      </c>
      <c r="D237" s="83" t="s">
        <v>215</v>
      </c>
      <c r="E237" s="84">
        <v>16.920000000000002</v>
      </c>
      <c r="F237" s="85" t="s">
        <v>107</v>
      </c>
      <c r="G237" s="84"/>
      <c r="H237" s="84">
        <v>34</v>
      </c>
      <c r="I237" s="84" t="s">
        <v>343</v>
      </c>
      <c r="J237" s="84"/>
      <c r="K237" s="84">
        <v>95</v>
      </c>
      <c r="L237" s="85" t="s">
        <v>344</v>
      </c>
      <c r="M237" s="85"/>
      <c r="N237" s="85" t="s">
        <v>93</v>
      </c>
      <c r="O237" s="85"/>
      <c r="P237" s="85"/>
      <c r="Q237" s="85"/>
      <c r="R237" s="85"/>
      <c r="S237" s="85"/>
      <c r="T237" s="85"/>
      <c r="U237" s="85"/>
      <c r="V237" s="85"/>
    </row>
    <row r="238" spans="1:22" ht="57" x14ac:dyDescent="0.25">
      <c r="A238" s="80">
        <v>140</v>
      </c>
      <c r="B238" s="81">
        <v>140</v>
      </c>
      <c r="C238" s="82" t="s">
        <v>214</v>
      </c>
      <c r="D238" s="83" t="s">
        <v>215</v>
      </c>
      <c r="E238" s="84">
        <v>12.46</v>
      </c>
      <c r="F238" s="85" t="s">
        <v>216</v>
      </c>
      <c r="G238" s="84"/>
      <c r="H238" s="84">
        <v>25</v>
      </c>
      <c r="I238" s="84" t="s">
        <v>179</v>
      </c>
      <c r="J238" s="84"/>
      <c r="K238" s="84">
        <v>58</v>
      </c>
      <c r="L238" s="85" t="s">
        <v>217</v>
      </c>
      <c r="M238" s="85"/>
      <c r="N238" s="85" t="s">
        <v>93</v>
      </c>
      <c r="O238" s="85"/>
      <c r="P238" s="85"/>
      <c r="Q238" s="85"/>
      <c r="R238" s="85"/>
      <c r="S238" s="85"/>
      <c r="T238" s="85"/>
      <c r="U238" s="85"/>
      <c r="V238" s="85"/>
    </row>
    <row r="239" spans="1:22" ht="45.6" x14ac:dyDescent="0.25">
      <c r="A239" s="80">
        <v>141</v>
      </c>
      <c r="B239" s="81">
        <v>141</v>
      </c>
      <c r="C239" s="82" t="s">
        <v>210</v>
      </c>
      <c r="D239" s="83" t="s">
        <v>215</v>
      </c>
      <c r="E239" s="84">
        <v>2.4500000000000002</v>
      </c>
      <c r="F239" s="85" t="s">
        <v>211</v>
      </c>
      <c r="G239" s="84"/>
      <c r="H239" s="84">
        <v>5</v>
      </c>
      <c r="I239" s="84" t="s">
        <v>175</v>
      </c>
      <c r="J239" s="84"/>
      <c r="K239" s="84">
        <v>12</v>
      </c>
      <c r="L239" s="85" t="s">
        <v>291</v>
      </c>
      <c r="M239" s="85"/>
      <c r="N239" s="85" t="s">
        <v>93</v>
      </c>
      <c r="O239" s="85"/>
      <c r="P239" s="85"/>
      <c r="Q239" s="85"/>
      <c r="R239" s="85"/>
      <c r="S239" s="85"/>
      <c r="T239" s="85"/>
      <c r="U239" s="85"/>
      <c r="V239" s="85"/>
    </row>
    <row r="240" spans="1:22" ht="18.45" customHeight="1" x14ac:dyDescent="0.25">
      <c r="A240" s="135" t="s">
        <v>194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</row>
    <row r="241" spans="1:22" ht="57" x14ac:dyDescent="0.25">
      <c r="A241" s="80">
        <v>142</v>
      </c>
      <c r="B241" s="81">
        <v>142</v>
      </c>
      <c r="C241" s="82" t="s">
        <v>442</v>
      </c>
      <c r="D241" s="83" t="s">
        <v>110</v>
      </c>
      <c r="E241" s="84">
        <v>1010.59</v>
      </c>
      <c r="F241" s="85" t="s">
        <v>83</v>
      </c>
      <c r="G241" s="84">
        <v>5.16</v>
      </c>
      <c r="H241" s="84" t="s">
        <v>111</v>
      </c>
      <c r="I241" s="84" t="s">
        <v>112</v>
      </c>
      <c r="J241" s="84"/>
      <c r="K241" s="84" t="s">
        <v>113</v>
      </c>
      <c r="L241" s="85" t="s">
        <v>114</v>
      </c>
      <c r="M241" s="85"/>
      <c r="N241" s="85" t="s">
        <v>81</v>
      </c>
      <c r="O241" s="85"/>
      <c r="P241" s="85"/>
      <c r="Q241" s="85"/>
      <c r="R241" s="85"/>
      <c r="S241" s="85"/>
      <c r="T241" s="85"/>
      <c r="U241" s="85"/>
      <c r="V241" s="85">
        <v>1</v>
      </c>
    </row>
    <row r="242" spans="1:22" ht="18.45" customHeight="1" x14ac:dyDescent="0.25">
      <c r="A242" s="135" t="s">
        <v>443</v>
      </c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</row>
    <row r="243" spans="1:22" ht="68.400000000000006" x14ac:dyDescent="0.25">
      <c r="A243" s="86">
        <v>143</v>
      </c>
      <c r="B243" s="87">
        <v>143</v>
      </c>
      <c r="C243" s="88" t="s">
        <v>94</v>
      </c>
      <c r="D243" s="89" t="s">
        <v>444</v>
      </c>
      <c r="E243" s="90">
        <v>13.69</v>
      </c>
      <c r="F243" s="91">
        <v>13.69</v>
      </c>
      <c r="G243" s="90"/>
      <c r="H243" s="90" t="s">
        <v>445</v>
      </c>
      <c r="I243" s="90">
        <v>111</v>
      </c>
      <c r="J243" s="90"/>
      <c r="K243" s="90" t="s">
        <v>446</v>
      </c>
      <c r="L243" s="91">
        <v>1226</v>
      </c>
      <c r="M243" s="91"/>
      <c r="N243" s="91" t="s">
        <v>81</v>
      </c>
      <c r="O243" s="91"/>
      <c r="P243" s="91"/>
      <c r="Q243" s="91"/>
      <c r="R243" s="91"/>
      <c r="S243" s="91"/>
      <c r="T243" s="91"/>
      <c r="U243" s="91"/>
      <c r="V243" s="91"/>
    </row>
    <row r="244" spans="1:22" ht="19.350000000000001" customHeight="1" x14ac:dyDescent="0.25">
      <c r="A244" s="133" t="s">
        <v>447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</row>
    <row r="245" spans="1:22" ht="18.45" customHeight="1" x14ac:dyDescent="0.25">
      <c r="A245" s="135" t="s">
        <v>448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</row>
    <row r="246" spans="1:22" ht="68.400000000000006" x14ac:dyDescent="0.25">
      <c r="A246" s="80">
        <v>144</v>
      </c>
      <c r="B246" s="81">
        <v>144</v>
      </c>
      <c r="C246" s="82" t="s">
        <v>94</v>
      </c>
      <c r="D246" s="83" t="s">
        <v>433</v>
      </c>
      <c r="E246" s="84">
        <v>13.69</v>
      </c>
      <c r="F246" s="85">
        <v>13.69</v>
      </c>
      <c r="G246" s="84"/>
      <c r="H246" s="84" t="s">
        <v>449</v>
      </c>
      <c r="I246" s="84">
        <v>9</v>
      </c>
      <c r="J246" s="84"/>
      <c r="K246" s="84" t="s">
        <v>450</v>
      </c>
      <c r="L246" s="85">
        <v>94</v>
      </c>
      <c r="M246" s="85"/>
      <c r="N246" s="85" t="s">
        <v>81</v>
      </c>
      <c r="O246" s="85"/>
      <c r="P246" s="85"/>
      <c r="Q246" s="85"/>
      <c r="R246" s="85"/>
      <c r="S246" s="85"/>
      <c r="T246" s="85"/>
      <c r="U246" s="85"/>
      <c r="V246" s="85"/>
    </row>
    <row r="247" spans="1:22" ht="18.45" customHeight="1" x14ac:dyDescent="0.25">
      <c r="A247" s="135" t="s">
        <v>451</v>
      </c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</row>
    <row r="248" spans="1:22" ht="79.8" x14ac:dyDescent="0.25">
      <c r="A248" s="80">
        <v>145</v>
      </c>
      <c r="B248" s="81">
        <v>145</v>
      </c>
      <c r="C248" s="82" t="s">
        <v>452</v>
      </c>
      <c r="D248" s="83" t="s">
        <v>453</v>
      </c>
      <c r="E248" s="84">
        <v>1078.74</v>
      </c>
      <c r="F248" s="85" t="s">
        <v>454</v>
      </c>
      <c r="G248" s="84">
        <v>195.41</v>
      </c>
      <c r="H248" s="84"/>
      <c r="I248" s="84"/>
      <c r="J248" s="84"/>
      <c r="K248" s="84" t="s">
        <v>455</v>
      </c>
      <c r="L248" s="85">
        <v>3</v>
      </c>
      <c r="M248" s="85"/>
      <c r="N248" s="85" t="s">
        <v>81</v>
      </c>
      <c r="O248" s="85"/>
      <c r="P248" s="85"/>
      <c r="Q248" s="85"/>
      <c r="R248" s="85"/>
      <c r="S248" s="85"/>
      <c r="T248" s="85"/>
      <c r="U248" s="85"/>
      <c r="V248" s="85"/>
    </row>
    <row r="249" spans="1:22" ht="34.200000000000003" x14ac:dyDescent="0.25">
      <c r="A249" s="80">
        <v>146</v>
      </c>
      <c r="B249" s="81">
        <v>146</v>
      </c>
      <c r="C249" s="82" t="s">
        <v>141</v>
      </c>
      <c r="D249" s="83" t="s">
        <v>456</v>
      </c>
      <c r="E249" s="84">
        <v>26.3</v>
      </c>
      <c r="F249" s="85" t="s">
        <v>143</v>
      </c>
      <c r="G249" s="84"/>
      <c r="H249" s="84">
        <v>7</v>
      </c>
      <c r="I249" s="84" t="s">
        <v>356</v>
      </c>
      <c r="J249" s="84"/>
      <c r="K249" s="84">
        <v>32</v>
      </c>
      <c r="L249" s="85" t="s">
        <v>379</v>
      </c>
      <c r="M249" s="85"/>
      <c r="N249" s="85" t="s">
        <v>93</v>
      </c>
      <c r="O249" s="85"/>
      <c r="P249" s="85"/>
      <c r="Q249" s="85"/>
      <c r="R249" s="85"/>
      <c r="S249" s="85"/>
      <c r="T249" s="85"/>
      <c r="U249" s="85"/>
      <c r="V249" s="85"/>
    </row>
    <row r="250" spans="1:22" ht="34.200000000000003" x14ac:dyDescent="0.25">
      <c r="A250" s="80">
        <v>147</v>
      </c>
      <c r="B250" s="81">
        <v>147</v>
      </c>
      <c r="C250" s="82" t="s">
        <v>457</v>
      </c>
      <c r="D250" s="83" t="s">
        <v>458</v>
      </c>
      <c r="E250" s="84">
        <v>12.12</v>
      </c>
      <c r="F250" s="85" t="s">
        <v>459</v>
      </c>
      <c r="G250" s="84"/>
      <c r="H250" s="84">
        <v>2</v>
      </c>
      <c r="I250" s="84" t="s">
        <v>212</v>
      </c>
      <c r="J250" s="84"/>
      <c r="K250" s="84">
        <v>9</v>
      </c>
      <c r="L250" s="85" t="s">
        <v>318</v>
      </c>
      <c r="M250" s="85"/>
      <c r="N250" s="85" t="s">
        <v>93</v>
      </c>
      <c r="O250" s="85"/>
      <c r="P250" s="85"/>
      <c r="Q250" s="85"/>
      <c r="R250" s="85"/>
      <c r="S250" s="85"/>
      <c r="T250" s="85"/>
      <c r="U250" s="85"/>
      <c r="V250" s="85"/>
    </row>
    <row r="251" spans="1:22" ht="18.45" customHeight="1" x14ac:dyDescent="0.25">
      <c r="A251" s="135" t="s">
        <v>218</v>
      </c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</row>
    <row r="252" spans="1:22" ht="114" x14ac:dyDescent="0.25">
      <c r="A252" s="80">
        <v>148</v>
      </c>
      <c r="B252" s="81">
        <v>148</v>
      </c>
      <c r="C252" s="82" t="s">
        <v>436</v>
      </c>
      <c r="D252" s="83" t="s">
        <v>243</v>
      </c>
      <c r="E252" s="84">
        <v>5148.1400000000003</v>
      </c>
      <c r="F252" s="85" t="s">
        <v>437</v>
      </c>
      <c r="G252" s="84">
        <v>76.17</v>
      </c>
      <c r="H252" s="84" t="s">
        <v>460</v>
      </c>
      <c r="I252" s="84" t="s">
        <v>461</v>
      </c>
      <c r="J252" s="84">
        <v>3</v>
      </c>
      <c r="K252" s="84" t="s">
        <v>462</v>
      </c>
      <c r="L252" s="85" t="s">
        <v>463</v>
      </c>
      <c r="M252" s="85"/>
      <c r="N252" s="85" t="s">
        <v>81</v>
      </c>
      <c r="O252" s="85"/>
      <c r="P252" s="85"/>
      <c r="Q252" s="85"/>
      <c r="R252" s="85"/>
      <c r="S252" s="85"/>
      <c r="T252" s="85"/>
      <c r="U252" s="85"/>
      <c r="V252" s="85">
        <v>16</v>
      </c>
    </row>
    <row r="253" spans="1:22" ht="34.200000000000003" x14ac:dyDescent="0.25">
      <c r="A253" s="80">
        <v>149</v>
      </c>
      <c r="B253" s="81">
        <v>149</v>
      </c>
      <c r="C253" s="82" t="s">
        <v>105</v>
      </c>
      <c r="D253" s="83" t="s">
        <v>248</v>
      </c>
      <c r="E253" s="84">
        <v>16.920000000000002</v>
      </c>
      <c r="F253" s="85" t="s">
        <v>107</v>
      </c>
      <c r="G253" s="84"/>
      <c r="H253" s="84">
        <v>68</v>
      </c>
      <c r="I253" s="84" t="s">
        <v>257</v>
      </c>
      <c r="J253" s="84"/>
      <c r="K253" s="84">
        <v>190</v>
      </c>
      <c r="L253" s="85" t="s">
        <v>258</v>
      </c>
      <c r="M253" s="85"/>
      <c r="N253" s="85" t="s">
        <v>93</v>
      </c>
      <c r="O253" s="85"/>
      <c r="P253" s="85"/>
      <c r="Q253" s="85"/>
      <c r="R253" s="85"/>
      <c r="S253" s="85"/>
      <c r="T253" s="85"/>
      <c r="U253" s="85"/>
      <c r="V253" s="85"/>
    </row>
    <row r="254" spans="1:22" ht="57" x14ac:dyDescent="0.25">
      <c r="A254" s="80">
        <v>150</v>
      </c>
      <c r="B254" s="81">
        <v>150</v>
      </c>
      <c r="C254" s="82" t="s">
        <v>214</v>
      </c>
      <c r="D254" s="83" t="s">
        <v>215</v>
      </c>
      <c r="E254" s="84">
        <v>12.46</v>
      </c>
      <c r="F254" s="85" t="s">
        <v>216</v>
      </c>
      <c r="G254" s="84"/>
      <c r="H254" s="84">
        <v>25</v>
      </c>
      <c r="I254" s="84" t="s">
        <v>179</v>
      </c>
      <c r="J254" s="84"/>
      <c r="K254" s="84">
        <v>58</v>
      </c>
      <c r="L254" s="85" t="s">
        <v>217</v>
      </c>
      <c r="M254" s="85"/>
      <c r="N254" s="85" t="s">
        <v>93</v>
      </c>
      <c r="O254" s="85"/>
      <c r="P254" s="85"/>
      <c r="Q254" s="85"/>
      <c r="R254" s="85"/>
      <c r="S254" s="85"/>
      <c r="T254" s="85"/>
      <c r="U254" s="85"/>
      <c r="V254" s="85"/>
    </row>
    <row r="255" spans="1:22" ht="45.6" x14ac:dyDescent="0.25">
      <c r="A255" s="80">
        <v>151</v>
      </c>
      <c r="B255" s="81">
        <v>151</v>
      </c>
      <c r="C255" s="82" t="s">
        <v>210</v>
      </c>
      <c r="D255" s="83" t="s">
        <v>215</v>
      </c>
      <c r="E255" s="84">
        <v>2.4500000000000002</v>
      </c>
      <c r="F255" s="85" t="s">
        <v>211</v>
      </c>
      <c r="G255" s="84"/>
      <c r="H255" s="84">
        <v>5</v>
      </c>
      <c r="I255" s="84" t="s">
        <v>175</v>
      </c>
      <c r="J255" s="84"/>
      <c r="K255" s="84">
        <v>12</v>
      </c>
      <c r="L255" s="85" t="s">
        <v>291</v>
      </c>
      <c r="M255" s="85"/>
      <c r="N255" s="85" t="s">
        <v>93</v>
      </c>
      <c r="O255" s="85"/>
      <c r="P255" s="85"/>
      <c r="Q255" s="85"/>
      <c r="R255" s="85"/>
      <c r="S255" s="85"/>
      <c r="T255" s="85"/>
      <c r="U255" s="85"/>
      <c r="V255" s="85"/>
    </row>
    <row r="256" spans="1:22" ht="45.6" x14ac:dyDescent="0.25">
      <c r="A256" s="80">
        <v>152</v>
      </c>
      <c r="B256" s="81">
        <v>152</v>
      </c>
      <c r="C256" s="82" t="s">
        <v>206</v>
      </c>
      <c r="D256" s="83" t="s">
        <v>89</v>
      </c>
      <c r="E256" s="84">
        <v>0.95</v>
      </c>
      <c r="F256" s="85" t="s">
        <v>207</v>
      </c>
      <c r="G256" s="84"/>
      <c r="H256" s="84">
        <v>1</v>
      </c>
      <c r="I256" s="84" t="s">
        <v>208</v>
      </c>
      <c r="J256" s="84"/>
      <c r="K256" s="84">
        <v>4</v>
      </c>
      <c r="L256" s="85" t="s">
        <v>209</v>
      </c>
      <c r="M256" s="85"/>
      <c r="N256" s="85" t="s">
        <v>93</v>
      </c>
      <c r="O256" s="85"/>
      <c r="P256" s="85"/>
      <c r="Q256" s="85"/>
      <c r="R256" s="85"/>
      <c r="S256" s="85"/>
      <c r="T256" s="85"/>
      <c r="U256" s="85"/>
      <c r="V256" s="85"/>
    </row>
    <row r="257" spans="1:22" ht="18.45" customHeight="1" x14ac:dyDescent="0.25">
      <c r="A257" s="135" t="s">
        <v>464</v>
      </c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</row>
    <row r="258" spans="1:22" ht="79.8" x14ac:dyDescent="0.25">
      <c r="A258" s="80">
        <v>153</v>
      </c>
      <c r="B258" s="81">
        <v>153</v>
      </c>
      <c r="C258" s="82" t="s">
        <v>452</v>
      </c>
      <c r="D258" s="83" t="s">
        <v>453</v>
      </c>
      <c r="E258" s="84">
        <v>1078.74</v>
      </c>
      <c r="F258" s="85" t="s">
        <v>454</v>
      </c>
      <c r="G258" s="84">
        <v>195.41</v>
      </c>
      <c r="H258" s="84"/>
      <c r="I258" s="84"/>
      <c r="J258" s="84"/>
      <c r="K258" s="84" t="s">
        <v>455</v>
      </c>
      <c r="L258" s="85">
        <v>3</v>
      </c>
      <c r="M258" s="85"/>
      <c r="N258" s="85" t="s">
        <v>81</v>
      </c>
      <c r="O258" s="85"/>
      <c r="P258" s="85"/>
      <c r="Q258" s="85"/>
      <c r="R258" s="85"/>
      <c r="S258" s="85"/>
      <c r="T258" s="85"/>
      <c r="U258" s="85"/>
      <c r="V258" s="85"/>
    </row>
    <row r="259" spans="1:22" ht="34.200000000000003" x14ac:dyDescent="0.25">
      <c r="A259" s="80">
        <v>154</v>
      </c>
      <c r="B259" s="81">
        <v>154</v>
      </c>
      <c r="C259" s="82" t="s">
        <v>141</v>
      </c>
      <c r="D259" s="83" t="s">
        <v>456</v>
      </c>
      <c r="E259" s="84">
        <v>26.3</v>
      </c>
      <c r="F259" s="85" t="s">
        <v>143</v>
      </c>
      <c r="G259" s="84"/>
      <c r="H259" s="84">
        <v>7</v>
      </c>
      <c r="I259" s="84" t="s">
        <v>356</v>
      </c>
      <c r="J259" s="84"/>
      <c r="K259" s="84">
        <v>32</v>
      </c>
      <c r="L259" s="85" t="s">
        <v>379</v>
      </c>
      <c r="M259" s="85"/>
      <c r="N259" s="85" t="s">
        <v>93</v>
      </c>
      <c r="O259" s="85"/>
      <c r="P259" s="85"/>
      <c r="Q259" s="85"/>
      <c r="R259" s="85"/>
      <c r="S259" s="85"/>
      <c r="T259" s="85"/>
      <c r="U259" s="85"/>
      <c r="V259" s="85"/>
    </row>
    <row r="260" spans="1:22" ht="34.200000000000003" x14ac:dyDescent="0.25">
      <c r="A260" s="80">
        <v>155</v>
      </c>
      <c r="B260" s="81">
        <v>155</v>
      </c>
      <c r="C260" s="82" t="s">
        <v>457</v>
      </c>
      <c r="D260" s="83" t="s">
        <v>458</v>
      </c>
      <c r="E260" s="84">
        <v>12.12</v>
      </c>
      <c r="F260" s="85" t="s">
        <v>459</v>
      </c>
      <c r="G260" s="84"/>
      <c r="H260" s="84">
        <v>2</v>
      </c>
      <c r="I260" s="84" t="s">
        <v>212</v>
      </c>
      <c r="J260" s="84"/>
      <c r="K260" s="84">
        <v>9</v>
      </c>
      <c r="L260" s="85" t="s">
        <v>318</v>
      </c>
      <c r="M260" s="85"/>
      <c r="N260" s="85" t="s">
        <v>93</v>
      </c>
      <c r="O260" s="85"/>
      <c r="P260" s="85"/>
      <c r="Q260" s="85"/>
      <c r="R260" s="85"/>
      <c r="S260" s="85"/>
      <c r="T260" s="85"/>
      <c r="U260" s="85"/>
      <c r="V260" s="85"/>
    </row>
    <row r="261" spans="1:22" ht="18.45" customHeight="1" x14ac:dyDescent="0.25">
      <c r="A261" s="135" t="s">
        <v>181</v>
      </c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</row>
    <row r="262" spans="1:22" ht="79.8" x14ac:dyDescent="0.25">
      <c r="A262" s="80">
        <v>156</v>
      </c>
      <c r="B262" s="81">
        <v>156</v>
      </c>
      <c r="C262" s="82" t="s">
        <v>452</v>
      </c>
      <c r="D262" s="83" t="s">
        <v>465</v>
      </c>
      <c r="E262" s="84">
        <v>1078.74</v>
      </c>
      <c r="F262" s="85" t="s">
        <v>454</v>
      </c>
      <c r="G262" s="84">
        <v>195.41</v>
      </c>
      <c r="H262" s="84" t="s">
        <v>190</v>
      </c>
      <c r="I262" s="84">
        <v>1</v>
      </c>
      <c r="J262" s="84"/>
      <c r="K262" s="84" t="s">
        <v>466</v>
      </c>
      <c r="L262" s="85">
        <v>11</v>
      </c>
      <c r="M262" s="85"/>
      <c r="N262" s="85" t="s">
        <v>81</v>
      </c>
      <c r="O262" s="85"/>
      <c r="P262" s="85"/>
      <c r="Q262" s="85"/>
      <c r="R262" s="85"/>
      <c r="S262" s="85"/>
      <c r="T262" s="85"/>
      <c r="U262" s="85"/>
      <c r="V262" s="85">
        <v>1</v>
      </c>
    </row>
    <row r="263" spans="1:22" ht="34.200000000000003" x14ac:dyDescent="0.25">
      <c r="A263" s="80">
        <v>157</v>
      </c>
      <c r="B263" s="81">
        <v>157</v>
      </c>
      <c r="C263" s="82" t="s">
        <v>141</v>
      </c>
      <c r="D263" s="83" t="s">
        <v>467</v>
      </c>
      <c r="E263" s="84">
        <v>26.3</v>
      </c>
      <c r="F263" s="85" t="s">
        <v>143</v>
      </c>
      <c r="G263" s="84"/>
      <c r="H263" s="84">
        <v>28</v>
      </c>
      <c r="I263" s="84" t="s">
        <v>325</v>
      </c>
      <c r="J263" s="84"/>
      <c r="K263" s="84">
        <v>127</v>
      </c>
      <c r="L263" s="85" t="s">
        <v>468</v>
      </c>
      <c r="M263" s="85"/>
      <c r="N263" s="85" t="s">
        <v>93</v>
      </c>
      <c r="O263" s="85"/>
      <c r="P263" s="85"/>
      <c r="Q263" s="85"/>
      <c r="R263" s="85"/>
      <c r="S263" s="85"/>
      <c r="T263" s="85"/>
      <c r="U263" s="85"/>
      <c r="V263" s="85"/>
    </row>
    <row r="264" spans="1:22" ht="34.200000000000003" x14ac:dyDescent="0.25">
      <c r="A264" s="80">
        <v>158</v>
      </c>
      <c r="B264" s="81">
        <v>158</v>
      </c>
      <c r="C264" s="82" t="s">
        <v>457</v>
      </c>
      <c r="D264" s="83" t="s">
        <v>469</v>
      </c>
      <c r="E264" s="84">
        <v>12.12</v>
      </c>
      <c r="F264" s="85" t="s">
        <v>459</v>
      </c>
      <c r="G264" s="84"/>
      <c r="H264" s="84">
        <v>10</v>
      </c>
      <c r="I264" s="84" t="s">
        <v>327</v>
      </c>
      <c r="J264" s="84"/>
      <c r="K264" s="84">
        <v>35</v>
      </c>
      <c r="L264" s="85" t="s">
        <v>470</v>
      </c>
      <c r="M264" s="85"/>
      <c r="N264" s="85" t="s">
        <v>93</v>
      </c>
      <c r="O264" s="85"/>
      <c r="P264" s="85"/>
      <c r="Q264" s="85"/>
      <c r="R264" s="85"/>
      <c r="S264" s="85"/>
      <c r="T264" s="85"/>
      <c r="U264" s="85"/>
      <c r="V264" s="85"/>
    </row>
    <row r="265" spans="1:22" ht="18.45" customHeight="1" x14ac:dyDescent="0.25">
      <c r="A265" s="135" t="s">
        <v>424</v>
      </c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</row>
    <row r="266" spans="1:22" ht="114" x14ac:dyDescent="0.25">
      <c r="A266" s="80">
        <v>159</v>
      </c>
      <c r="B266" s="81">
        <v>159</v>
      </c>
      <c r="C266" s="82" t="s">
        <v>436</v>
      </c>
      <c r="D266" s="83" t="s">
        <v>243</v>
      </c>
      <c r="E266" s="84">
        <v>5148.1400000000003</v>
      </c>
      <c r="F266" s="85" t="s">
        <v>437</v>
      </c>
      <c r="G266" s="84">
        <v>76.17</v>
      </c>
      <c r="H266" s="84" t="s">
        <v>460</v>
      </c>
      <c r="I266" s="84" t="s">
        <v>461</v>
      </c>
      <c r="J266" s="84">
        <v>3</v>
      </c>
      <c r="K266" s="84" t="s">
        <v>462</v>
      </c>
      <c r="L266" s="85" t="s">
        <v>463</v>
      </c>
      <c r="M266" s="85"/>
      <c r="N266" s="85" t="s">
        <v>81</v>
      </c>
      <c r="O266" s="85"/>
      <c r="P266" s="85"/>
      <c r="Q266" s="85"/>
      <c r="R266" s="85"/>
      <c r="S266" s="85"/>
      <c r="T266" s="85"/>
      <c r="U266" s="85"/>
      <c r="V266" s="85">
        <v>16</v>
      </c>
    </row>
    <row r="267" spans="1:22" ht="34.200000000000003" x14ac:dyDescent="0.25">
      <c r="A267" s="80">
        <v>160</v>
      </c>
      <c r="B267" s="81">
        <v>160</v>
      </c>
      <c r="C267" s="82" t="s">
        <v>105</v>
      </c>
      <c r="D267" s="83" t="s">
        <v>248</v>
      </c>
      <c r="E267" s="84">
        <v>16.920000000000002</v>
      </c>
      <c r="F267" s="85" t="s">
        <v>107</v>
      </c>
      <c r="G267" s="84"/>
      <c r="H267" s="84">
        <v>68</v>
      </c>
      <c r="I267" s="84" t="s">
        <v>257</v>
      </c>
      <c r="J267" s="84"/>
      <c r="K267" s="84">
        <v>190</v>
      </c>
      <c r="L267" s="85" t="s">
        <v>258</v>
      </c>
      <c r="M267" s="85"/>
      <c r="N267" s="85" t="s">
        <v>93</v>
      </c>
      <c r="O267" s="85"/>
      <c r="P267" s="85"/>
      <c r="Q267" s="85"/>
      <c r="R267" s="85"/>
      <c r="S267" s="85"/>
      <c r="T267" s="85"/>
      <c r="U267" s="85"/>
      <c r="V267" s="85"/>
    </row>
    <row r="268" spans="1:22" ht="57" x14ac:dyDescent="0.25">
      <c r="A268" s="80">
        <v>161</v>
      </c>
      <c r="B268" s="81">
        <v>161</v>
      </c>
      <c r="C268" s="82" t="s">
        <v>214</v>
      </c>
      <c r="D268" s="83" t="s">
        <v>215</v>
      </c>
      <c r="E268" s="84">
        <v>12.46</v>
      </c>
      <c r="F268" s="85" t="s">
        <v>216</v>
      </c>
      <c r="G268" s="84"/>
      <c r="H268" s="84">
        <v>25</v>
      </c>
      <c r="I268" s="84" t="s">
        <v>179</v>
      </c>
      <c r="J268" s="84"/>
      <c r="K268" s="84">
        <v>58</v>
      </c>
      <c r="L268" s="85" t="s">
        <v>217</v>
      </c>
      <c r="M268" s="85"/>
      <c r="N268" s="85" t="s">
        <v>93</v>
      </c>
      <c r="O268" s="85"/>
      <c r="P268" s="85"/>
      <c r="Q268" s="85"/>
      <c r="R268" s="85"/>
      <c r="S268" s="85"/>
      <c r="T268" s="85"/>
      <c r="U268" s="85"/>
      <c r="V268" s="85"/>
    </row>
    <row r="269" spans="1:22" ht="45.6" x14ac:dyDescent="0.25">
      <c r="A269" s="80">
        <v>162</v>
      </c>
      <c r="B269" s="81">
        <v>162</v>
      </c>
      <c r="C269" s="82" t="s">
        <v>210</v>
      </c>
      <c r="D269" s="83" t="s">
        <v>215</v>
      </c>
      <c r="E269" s="84">
        <v>2.4500000000000002</v>
      </c>
      <c r="F269" s="85" t="s">
        <v>211</v>
      </c>
      <c r="G269" s="84"/>
      <c r="H269" s="84">
        <v>5</v>
      </c>
      <c r="I269" s="84" t="s">
        <v>175</v>
      </c>
      <c r="J269" s="84"/>
      <c r="K269" s="84">
        <v>12</v>
      </c>
      <c r="L269" s="85" t="s">
        <v>291</v>
      </c>
      <c r="M269" s="85"/>
      <c r="N269" s="85" t="s">
        <v>93</v>
      </c>
      <c r="O269" s="85"/>
      <c r="P269" s="85"/>
      <c r="Q269" s="85"/>
      <c r="R269" s="85"/>
      <c r="S269" s="85"/>
      <c r="T269" s="85"/>
      <c r="U269" s="85"/>
      <c r="V269" s="85"/>
    </row>
    <row r="270" spans="1:22" ht="45.6" x14ac:dyDescent="0.25">
      <c r="A270" s="86">
        <v>163</v>
      </c>
      <c r="B270" s="87">
        <v>163</v>
      </c>
      <c r="C270" s="88" t="s">
        <v>206</v>
      </c>
      <c r="D270" s="89" t="s">
        <v>89</v>
      </c>
      <c r="E270" s="90">
        <v>0.95</v>
      </c>
      <c r="F270" s="91" t="s">
        <v>207</v>
      </c>
      <c r="G270" s="90"/>
      <c r="H270" s="90">
        <v>1</v>
      </c>
      <c r="I270" s="90" t="s">
        <v>208</v>
      </c>
      <c r="J270" s="90"/>
      <c r="K270" s="90">
        <v>4</v>
      </c>
      <c r="L270" s="91" t="s">
        <v>209</v>
      </c>
      <c r="M270" s="91"/>
      <c r="N270" s="91" t="s">
        <v>93</v>
      </c>
      <c r="O270" s="91"/>
      <c r="P270" s="91"/>
      <c r="Q270" s="91"/>
      <c r="R270" s="91"/>
      <c r="S270" s="91"/>
      <c r="T270" s="91"/>
      <c r="U270" s="91"/>
      <c r="V270" s="91"/>
    </row>
    <row r="271" spans="1:22" ht="34.200000000000003" x14ac:dyDescent="0.25">
      <c r="A271" s="149" t="s">
        <v>471</v>
      </c>
      <c r="B271" s="150"/>
      <c r="C271" s="150"/>
      <c r="D271" s="150"/>
      <c r="E271" s="150"/>
      <c r="F271" s="150"/>
      <c r="G271" s="150"/>
      <c r="H271" s="92">
        <v>7879</v>
      </c>
      <c r="I271" s="92" t="s">
        <v>472</v>
      </c>
      <c r="J271" s="92" t="s">
        <v>473</v>
      </c>
      <c r="K271" s="92">
        <v>42484</v>
      </c>
      <c r="L271" s="92" t="s">
        <v>474</v>
      </c>
      <c r="M271" s="92"/>
      <c r="N271" s="92"/>
      <c r="O271" s="92"/>
      <c r="P271" s="92"/>
      <c r="Q271" s="92"/>
      <c r="R271" s="92"/>
      <c r="S271" s="92"/>
      <c r="T271" s="92"/>
      <c r="U271" s="92"/>
      <c r="V271" s="92" t="s">
        <v>475</v>
      </c>
    </row>
    <row r="272" spans="1:22" x14ac:dyDescent="0.25">
      <c r="A272" s="149" t="s">
        <v>476</v>
      </c>
      <c r="B272" s="150"/>
      <c r="C272" s="150"/>
      <c r="D272" s="150"/>
      <c r="E272" s="150"/>
      <c r="F272" s="150"/>
      <c r="G272" s="150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</row>
    <row r="273" spans="1:22" x14ac:dyDescent="0.25">
      <c r="A273" s="149" t="s">
        <v>477</v>
      </c>
      <c r="B273" s="150"/>
      <c r="C273" s="150"/>
      <c r="D273" s="150"/>
      <c r="E273" s="150"/>
      <c r="F273" s="150"/>
      <c r="G273" s="150"/>
      <c r="H273" s="92">
        <v>2264</v>
      </c>
      <c r="I273" s="92"/>
      <c r="J273" s="92"/>
      <c r="K273" s="92">
        <v>25030</v>
      </c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</row>
    <row r="274" spans="1:22" x14ac:dyDescent="0.25">
      <c r="A274" s="149" t="s">
        <v>478</v>
      </c>
      <c r="B274" s="150"/>
      <c r="C274" s="150"/>
      <c r="D274" s="150"/>
      <c r="E274" s="150"/>
      <c r="F274" s="150"/>
      <c r="G274" s="150"/>
      <c r="H274" s="92">
        <v>5540</v>
      </c>
      <c r="I274" s="92"/>
      <c r="J274" s="92"/>
      <c r="K274" s="92">
        <v>17099</v>
      </c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</row>
    <row r="275" spans="1:22" x14ac:dyDescent="0.25">
      <c r="A275" s="149" t="s">
        <v>479</v>
      </c>
      <c r="B275" s="150"/>
      <c r="C275" s="150"/>
      <c r="D275" s="150"/>
      <c r="E275" s="150"/>
      <c r="F275" s="150"/>
      <c r="G275" s="150"/>
      <c r="H275" s="92">
        <v>76</v>
      </c>
      <c r="I275" s="92"/>
      <c r="J275" s="92"/>
      <c r="K275" s="92">
        <v>381</v>
      </c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</row>
    <row r="276" spans="1:22" x14ac:dyDescent="0.25">
      <c r="A276" s="151" t="s">
        <v>480</v>
      </c>
      <c r="B276" s="152"/>
      <c r="C276" s="152"/>
      <c r="D276" s="152"/>
      <c r="E276" s="152"/>
      <c r="F276" s="152"/>
      <c r="G276" s="152"/>
      <c r="H276" s="93">
        <v>2227</v>
      </c>
      <c r="I276" s="93"/>
      <c r="J276" s="93"/>
      <c r="K276" s="93">
        <v>21014</v>
      </c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</row>
    <row r="277" spans="1:22" x14ac:dyDescent="0.25">
      <c r="A277" s="151" t="s">
        <v>481</v>
      </c>
      <c r="B277" s="152"/>
      <c r="C277" s="152"/>
      <c r="D277" s="152"/>
      <c r="E277" s="152"/>
      <c r="F277" s="152"/>
      <c r="G277" s="152"/>
      <c r="H277" s="93">
        <v>1349</v>
      </c>
      <c r="I277" s="93"/>
      <c r="J277" s="93"/>
      <c r="K277" s="93">
        <v>11935</v>
      </c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</row>
    <row r="278" spans="1:22" x14ac:dyDescent="0.25">
      <c r="A278" s="151" t="s">
        <v>482</v>
      </c>
      <c r="B278" s="152"/>
      <c r="C278" s="152"/>
      <c r="D278" s="152"/>
      <c r="E278" s="152"/>
      <c r="F278" s="152"/>
      <c r="G278" s="152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</row>
    <row r="279" spans="1:22" ht="30" customHeight="1" x14ac:dyDescent="0.25">
      <c r="A279" s="149" t="s">
        <v>483</v>
      </c>
      <c r="B279" s="150"/>
      <c r="C279" s="150"/>
      <c r="D279" s="150"/>
      <c r="E279" s="150"/>
      <c r="F279" s="150"/>
      <c r="G279" s="150"/>
      <c r="H279" s="92">
        <v>7699</v>
      </c>
      <c r="I279" s="92"/>
      <c r="J279" s="92"/>
      <c r="K279" s="92">
        <v>54928</v>
      </c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</row>
    <row r="280" spans="1:22" ht="30" customHeight="1" x14ac:dyDescent="0.25">
      <c r="A280" s="149" t="s">
        <v>484</v>
      </c>
      <c r="B280" s="150"/>
      <c r="C280" s="150"/>
      <c r="D280" s="150"/>
      <c r="E280" s="150"/>
      <c r="F280" s="150"/>
      <c r="G280" s="150"/>
      <c r="H280" s="92">
        <v>403</v>
      </c>
      <c r="I280" s="92"/>
      <c r="J280" s="92"/>
      <c r="K280" s="92">
        <v>3950</v>
      </c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</row>
    <row r="281" spans="1:22" x14ac:dyDescent="0.25">
      <c r="A281" s="149" t="s">
        <v>485</v>
      </c>
      <c r="B281" s="150"/>
      <c r="C281" s="150"/>
      <c r="D281" s="150"/>
      <c r="E281" s="150"/>
      <c r="F281" s="150"/>
      <c r="G281" s="150"/>
      <c r="H281" s="92">
        <v>133</v>
      </c>
      <c r="I281" s="92"/>
      <c r="J281" s="92"/>
      <c r="K281" s="92">
        <v>618</v>
      </c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</row>
    <row r="282" spans="1:22" ht="30" customHeight="1" x14ac:dyDescent="0.25">
      <c r="A282" s="149" t="s">
        <v>486</v>
      </c>
      <c r="B282" s="150"/>
      <c r="C282" s="150"/>
      <c r="D282" s="150"/>
      <c r="E282" s="150"/>
      <c r="F282" s="150"/>
      <c r="G282" s="150"/>
      <c r="H282" s="92">
        <v>79</v>
      </c>
      <c r="I282" s="92"/>
      <c r="J282" s="92"/>
      <c r="K282" s="92">
        <v>549</v>
      </c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</row>
    <row r="283" spans="1:22" x14ac:dyDescent="0.25">
      <c r="A283" s="149" t="s">
        <v>487</v>
      </c>
      <c r="B283" s="150"/>
      <c r="C283" s="150"/>
      <c r="D283" s="150"/>
      <c r="E283" s="150"/>
      <c r="F283" s="150"/>
      <c r="G283" s="150"/>
      <c r="H283" s="92">
        <v>2946</v>
      </c>
      <c r="I283" s="92"/>
      <c r="J283" s="92"/>
      <c r="K283" s="92">
        <v>13863</v>
      </c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</row>
    <row r="284" spans="1:22" x14ac:dyDescent="0.25">
      <c r="A284" s="149" t="s">
        <v>488</v>
      </c>
      <c r="B284" s="150"/>
      <c r="C284" s="150"/>
      <c r="D284" s="150"/>
      <c r="E284" s="150"/>
      <c r="F284" s="150"/>
      <c r="G284" s="150"/>
      <c r="H284" s="92">
        <v>14</v>
      </c>
      <c r="I284" s="92"/>
      <c r="J284" s="92"/>
      <c r="K284" s="92">
        <v>153</v>
      </c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</row>
    <row r="285" spans="1:22" x14ac:dyDescent="0.25">
      <c r="A285" s="149" t="s">
        <v>489</v>
      </c>
      <c r="B285" s="150"/>
      <c r="C285" s="150"/>
      <c r="D285" s="150"/>
      <c r="E285" s="150"/>
      <c r="F285" s="150"/>
      <c r="G285" s="150"/>
      <c r="H285" s="92">
        <v>2</v>
      </c>
      <c r="I285" s="92"/>
      <c r="J285" s="92"/>
      <c r="K285" s="92">
        <v>10</v>
      </c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</row>
    <row r="286" spans="1:22" x14ac:dyDescent="0.25">
      <c r="A286" s="149" t="s">
        <v>490</v>
      </c>
      <c r="B286" s="150"/>
      <c r="C286" s="150"/>
      <c r="D286" s="150"/>
      <c r="E286" s="150"/>
      <c r="F286" s="150"/>
      <c r="G286" s="150"/>
      <c r="H286" s="92">
        <v>2</v>
      </c>
      <c r="I286" s="92"/>
      <c r="J286" s="92"/>
      <c r="K286" s="92">
        <v>10</v>
      </c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</row>
    <row r="287" spans="1:22" x14ac:dyDescent="0.25">
      <c r="A287" s="149" t="s">
        <v>491</v>
      </c>
      <c r="B287" s="150"/>
      <c r="C287" s="150"/>
      <c r="D287" s="150"/>
      <c r="E287" s="150"/>
      <c r="F287" s="150"/>
      <c r="G287" s="150"/>
      <c r="H287" s="92">
        <v>56</v>
      </c>
      <c r="I287" s="92"/>
      <c r="J287" s="92"/>
      <c r="K287" s="92">
        <v>206</v>
      </c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</row>
    <row r="288" spans="1:22" x14ac:dyDescent="0.25">
      <c r="A288" s="149" t="s">
        <v>492</v>
      </c>
      <c r="B288" s="150"/>
      <c r="C288" s="150"/>
      <c r="D288" s="150"/>
      <c r="E288" s="150"/>
      <c r="F288" s="150"/>
      <c r="G288" s="150"/>
      <c r="H288" s="92">
        <v>16</v>
      </c>
      <c r="I288" s="92"/>
      <c r="J288" s="92"/>
      <c r="K288" s="92">
        <v>139</v>
      </c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</row>
    <row r="289" spans="1:22" x14ac:dyDescent="0.25">
      <c r="A289" s="149" t="s">
        <v>493</v>
      </c>
      <c r="B289" s="150"/>
      <c r="C289" s="150"/>
      <c r="D289" s="150"/>
      <c r="E289" s="150"/>
      <c r="F289" s="150"/>
      <c r="G289" s="150"/>
      <c r="H289" s="92">
        <v>105</v>
      </c>
      <c r="I289" s="92"/>
      <c r="J289" s="92"/>
      <c r="K289" s="92">
        <v>1007</v>
      </c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</row>
    <row r="290" spans="1:22" x14ac:dyDescent="0.25">
      <c r="A290" s="149" t="s">
        <v>494</v>
      </c>
      <c r="B290" s="150"/>
      <c r="C290" s="150"/>
      <c r="D290" s="150"/>
      <c r="E290" s="150"/>
      <c r="F290" s="150"/>
      <c r="G290" s="150"/>
      <c r="H290" s="92">
        <v>11455</v>
      </c>
      <c r="I290" s="92"/>
      <c r="J290" s="92"/>
      <c r="K290" s="92">
        <v>75433</v>
      </c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</row>
    <row r="291" spans="1:22" ht="30" customHeight="1" x14ac:dyDescent="0.25">
      <c r="A291" s="149" t="s">
        <v>495</v>
      </c>
      <c r="B291" s="150"/>
      <c r="C291" s="150"/>
      <c r="D291" s="150"/>
      <c r="E291" s="150"/>
      <c r="F291" s="150"/>
      <c r="G291" s="150"/>
      <c r="H291" s="92">
        <v>1115.75</v>
      </c>
      <c r="I291" s="92"/>
      <c r="J291" s="92"/>
      <c r="K291" s="92">
        <v>4111.53</v>
      </c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</row>
    <row r="292" spans="1:22" x14ac:dyDescent="0.25">
      <c r="A292" s="151" t="s">
        <v>496</v>
      </c>
      <c r="B292" s="152"/>
      <c r="C292" s="152"/>
      <c r="D292" s="152"/>
      <c r="E292" s="152"/>
      <c r="F292" s="152"/>
      <c r="G292" s="152"/>
      <c r="H292" s="93">
        <v>12570.75</v>
      </c>
      <c r="I292" s="93"/>
      <c r="J292" s="93"/>
      <c r="K292" s="93">
        <v>79544.53</v>
      </c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</row>
    <row r="293" spans="1:22" x14ac:dyDescent="0.25">
      <c r="A293" s="50"/>
      <c r="B293" s="39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</row>
    <row r="294" spans="1:22" x14ac:dyDescent="0.25">
      <c r="A294" s="50"/>
      <c r="B294" s="39"/>
      <c r="C294" s="73" t="s">
        <v>64</v>
      </c>
      <c r="D294" s="48"/>
      <c r="E294" s="48"/>
      <c r="F294" s="48"/>
      <c r="G294" s="48"/>
      <c r="H294" s="74">
        <f>IF(ISBLANK(Y30),"",ROUND(Z30/Y30,2)*100)</f>
        <v>98</v>
      </c>
      <c r="I294" s="48"/>
      <c r="J294" s="48"/>
      <c r="K294" s="74">
        <f>IF(ISBLANK(Y31),"",ROUND(Z31/Y31,2)*100)</f>
        <v>84</v>
      </c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</row>
    <row r="295" spans="1:22" x14ac:dyDescent="0.25">
      <c r="A295" s="50"/>
      <c r="B295" s="39"/>
      <c r="C295" s="73" t="s">
        <v>65</v>
      </c>
      <c r="D295" s="48"/>
      <c r="E295" s="48"/>
      <c r="F295" s="48"/>
      <c r="G295" s="48"/>
      <c r="H295" s="45">
        <f>IF(ISBLANK(Y30),"",ROUND(AA30/Y30,2)*100)</f>
        <v>60</v>
      </c>
      <c r="I295" s="48"/>
      <c r="J295" s="48"/>
      <c r="K295" s="45">
        <f>IF(ISBLANK(Y31),"",ROUND(AA31/Y31,2)*100)</f>
        <v>48</v>
      </c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</row>
    <row r="296" spans="1:22" x14ac:dyDescent="0.25">
      <c r="A296" s="28"/>
      <c r="B296" s="28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</row>
    <row r="297" spans="1:22" x14ac:dyDescent="0.25">
      <c r="B297" s="75" t="s">
        <v>69</v>
      </c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</row>
    <row r="298" spans="1:22" x14ac:dyDescent="0.25">
      <c r="B298" s="3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</row>
    <row r="299" spans="1:22" x14ac:dyDescent="0.25">
      <c r="B299" s="75" t="s">
        <v>70</v>
      </c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</row>
    <row r="300" spans="1:22" x14ac:dyDescent="0.25">
      <c r="B300" s="46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</row>
    <row r="302" spans="1:22" x14ac:dyDescent="0.25">
      <c r="C302" s="49"/>
      <c r="D302" s="49"/>
      <c r="E302" s="49"/>
      <c r="F302" s="49"/>
      <c r="G302" s="49"/>
    </row>
    <row r="303" spans="1:22" x14ac:dyDescent="0.25">
      <c r="C303" s="49"/>
      <c r="D303" s="49"/>
      <c r="E303" s="49"/>
      <c r="F303" s="49"/>
      <c r="G303" s="49"/>
    </row>
    <row r="304" spans="1:22" x14ac:dyDescent="0.25">
      <c r="C304" s="49"/>
      <c r="D304" s="49"/>
      <c r="E304" s="49"/>
      <c r="F304" s="49"/>
      <c r="G304" s="49"/>
    </row>
    <row r="305" spans="3:7" x14ac:dyDescent="0.25">
      <c r="C305" s="49"/>
      <c r="D305" s="49"/>
      <c r="E305" s="49"/>
      <c r="F305" s="49"/>
      <c r="G305" s="49"/>
    </row>
    <row r="306" spans="3:7" x14ac:dyDescent="0.25">
      <c r="C306" s="49"/>
      <c r="D306" s="49"/>
      <c r="E306" s="49"/>
      <c r="F306" s="49"/>
      <c r="G306" s="49"/>
    </row>
    <row r="307" spans="3:7" x14ac:dyDescent="0.25">
      <c r="C307" s="49"/>
      <c r="D307" s="49"/>
      <c r="E307" s="49"/>
      <c r="F307" s="49"/>
      <c r="G307" s="49"/>
    </row>
    <row r="308" spans="3:7" x14ac:dyDescent="0.25">
      <c r="C308" s="49"/>
      <c r="D308" s="49"/>
      <c r="E308" s="49"/>
      <c r="F308" s="49"/>
      <c r="G308" s="49"/>
    </row>
    <row r="309" spans="3:7" x14ac:dyDescent="0.25">
      <c r="C309" s="49"/>
      <c r="D309" s="49"/>
      <c r="E309" s="49"/>
      <c r="F309" s="49"/>
      <c r="G309" s="49"/>
    </row>
    <row r="310" spans="3:7" x14ac:dyDescent="0.25">
      <c r="C310" s="49"/>
      <c r="D310" s="49"/>
      <c r="E310" s="49"/>
      <c r="F310" s="49"/>
      <c r="G310" s="49"/>
    </row>
    <row r="311" spans="3:7" x14ac:dyDescent="0.25">
      <c r="C311" s="49"/>
      <c r="D311" s="49"/>
      <c r="E311" s="49"/>
      <c r="F311" s="49"/>
      <c r="G311" s="49"/>
    </row>
    <row r="312" spans="3:7" x14ac:dyDescent="0.25">
      <c r="C312" s="49"/>
      <c r="D312" s="49"/>
      <c r="E312" s="49"/>
      <c r="F312" s="49"/>
      <c r="G312" s="49"/>
    </row>
    <row r="313" spans="3:7" x14ac:dyDescent="0.25">
      <c r="C313" s="49"/>
      <c r="D313" s="49"/>
      <c r="E313" s="49"/>
      <c r="F313" s="49"/>
      <c r="G313" s="49"/>
    </row>
  </sheetData>
  <mergeCells count="122">
    <mergeCell ref="A287:G287"/>
    <mergeCell ref="A288:G288"/>
    <mergeCell ref="A289:G289"/>
    <mergeCell ref="A290:G290"/>
    <mergeCell ref="A291:G291"/>
    <mergeCell ref="A292:G292"/>
    <mergeCell ref="A281:G281"/>
    <mergeCell ref="A282:G282"/>
    <mergeCell ref="A283:G283"/>
    <mergeCell ref="A284:G284"/>
    <mergeCell ref="A285:G285"/>
    <mergeCell ref="A286:G286"/>
    <mergeCell ref="A275:G275"/>
    <mergeCell ref="A276:G276"/>
    <mergeCell ref="A277:G277"/>
    <mergeCell ref="A278:G278"/>
    <mergeCell ref="A279:G279"/>
    <mergeCell ref="A280:G280"/>
    <mergeCell ref="A261:V261"/>
    <mergeCell ref="A265:V265"/>
    <mergeCell ref="A271:G271"/>
    <mergeCell ref="A272:G272"/>
    <mergeCell ref="A273:G273"/>
    <mergeCell ref="A274:G274"/>
    <mergeCell ref="A242:V242"/>
    <mergeCell ref="A244:V244"/>
    <mergeCell ref="A245:V245"/>
    <mergeCell ref="A247:V247"/>
    <mergeCell ref="A251:V251"/>
    <mergeCell ref="A257:V257"/>
    <mergeCell ref="A216:V216"/>
    <mergeCell ref="A221:V221"/>
    <mergeCell ref="A226:V226"/>
    <mergeCell ref="A227:V227"/>
    <mergeCell ref="A234:V234"/>
    <mergeCell ref="A240:V240"/>
    <mergeCell ref="A194:V194"/>
    <mergeCell ref="A200:V200"/>
    <mergeCell ref="A203:V203"/>
    <mergeCell ref="A204:V204"/>
    <mergeCell ref="A211:V211"/>
    <mergeCell ref="A213:V213"/>
    <mergeCell ref="A173:V173"/>
    <mergeCell ref="A178:V178"/>
    <mergeCell ref="A182:V182"/>
    <mergeCell ref="A185:V185"/>
    <mergeCell ref="A190:V190"/>
    <mergeCell ref="A191:V191"/>
    <mergeCell ref="A152:V152"/>
    <mergeCell ref="A158:V158"/>
    <mergeCell ref="A160:V160"/>
    <mergeCell ref="A163:V163"/>
    <mergeCell ref="A166:V166"/>
    <mergeCell ref="A167:V167"/>
    <mergeCell ref="A133:V133"/>
    <mergeCell ref="A135:V135"/>
    <mergeCell ref="A138:V138"/>
    <mergeCell ref="A140:V140"/>
    <mergeCell ref="A141:V141"/>
    <mergeCell ref="A147:V147"/>
    <mergeCell ref="A112:V112"/>
    <mergeCell ref="A114:V114"/>
    <mergeCell ref="A118:V118"/>
    <mergeCell ref="A122:V122"/>
    <mergeCell ref="A123:V123"/>
    <mergeCell ref="A129:V129"/>
    <mergeCell ref="A99:V99"/>
    <mergeCell ref="A102:V102"/>
    <mergeCell ref="A105:V105"/>
    <mergeCell ref="A108:V108"/>
    <mergeCell ref="A109:V109"/>
    <mergeCell ref="A111:V111"/>
    <mergeCell ref="A82:V82"/>
    <mergeCell ref="A85:V85"/>
    <mergeCell ref="A87:V87"/>
    <mergeCell ref="A89:V89"/>
    <mergeCell ref="A90:V90"/>
    <mergeCell ref="A94:V94"/>
    <mergeCell ref="A62:V62"/>
    <mergeCell ref="A65:V65"/>
    <mergeCell ref="A70:V70"/>
    <mergeCell ref="A71:V71"/>
    <mergeCell ref="A73:V73"/>
    <mergeCell ref="A75:V75"/>
    <mergeCell ref="A40:V40"/>
    <mergeCell ref="A41:V41"/>
    <mergeCell ref="A46:V46"/>
    <mergeCell ref="A53:V53"/>
    <mergeCell ref="A55:V55"/>
    <mergeCell ref="A58:V58"/>
    <mergeCell ref="A36:B36"/>
    <mergeCell ref="B37:B38"/>
    <mergeCell ref="A37:A38"/>
    <mergeCell ref="K37:K38"/>
    <mergeCell ref="H36:J36"/>
    <mergeCell ref="C36:C38"/>
    <mergeCell ref="D36:D38"/>
    <mergeCell ref="E36:G36"/>
    <mergeCell ref="E37:E38"/>
    <mergeCell ref="K36:V36"/>
    <mergeCell ref="H37:H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2" t="s">
        <v>37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28" t="s">
        <v>34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28" t="s">
        <v>68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3" t="s">
        <v>20</v>
      </c>
      <c r="H10" s="164"/>
      <c r="I10" s="164"/>
      <c r="J10" s="163" t="s">
        <v>21</v>
      </c>
      <c r="K10" s="164"/>
      <c r="L10" s="164"/>
      <c r="M10" s="165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3">
        <f>12570.75/1000</f>
        <v>12.57075</v>
      </c>
      <c r="H11" s="124"/>
      <c r="I11" s="55" t="s">
        <v>6</v>
      </c>
      <c r="J11" s="125">
        <f>79544.53/1000</f>
        <v>79.544529999999995</v>
      </c>
      <c r="K11" s="126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3">
        <f>0/1000</f>
        <v>0</v>
      </c>
      <c r="H12" s="124"/>
      <c r="I12" s="55" t="s">
        <v>6</v>
      </c>
      <c r="J12" s="125">
        <f>0/1000</f>
        <v>0</v>
      </c>
      <c r="K12" s="126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6">
        <f>0/1000</f>
        <v>0</v>
      </c>
      <c r="H13" s="167"/>
      <c r="I13" s="55" t="s">
        <v>6</v>
      </c>
      <c r="J13" s="125">
        <f>0/1000</f>
        <v>0</v>
      </c>
      <c r="K13" s="126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3">
        <f>(O14+O15)/1000</f>
        <v>0.19443000000000002</v>
      </c>
      <c r="H14" s="124"/>
      <c r="I14" s="55" t="s">
        <v>8</v>
      </c>
      <c r="J14" s="125">
        <f>(P14+P15)/1000</f>
        <v>0.19443000000000002</v>
      </c>
      <c r="K14" s="126"/>
      <c r="L14" s="58">
        <v>2263</v>
      </c>
      <c r="M14" s="35" t="s">
        <v>8</v>
      </c>
      <c r="N14" s="57"/>
      <c r="O14" s="26">
        <v>194.27</v>
      </c>
      <c r="P14" s="27">
        <v>194.27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9">
        <f>2264/1000</f>
        <v>2.2639999999999998</v>
      </c>
      <c r="H15" s="160"/>
      <c r="I15" s="55" t="s">
        <v>6</v>
      </c>
      <c r="J15" s="125">
        <f>25030/1000</f>
        <v>25.03</v>
      </c>
      <c r="K15" s="126"/>
      <c r="L15" s="59">
        <v>25004</v>
      </c>
      <c r="M15" s="35" t="s">
        <v>6</v>
      </c>
      <c r="N15" s="57"/>
      <c r="O15" s="26">
        <v>0.16</v>
      </c>
      <c r="P15" s="27">
        <v>0.16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1" t="s">
        <v>10</v>
      </c>
      <c r="B20" s="141" t="s">
        <v>0</v>
      </c>
      <c r="C20" s="141" t="s">
        <v>22</v>
      </c>
      <c r="D20" s="62" t="s">
        <v>23</v>
      </c>
      <c r="E20" s="141" t="s">
        <v>24</v>
      </c>
      <c r="F20" s="153" t="s">
        <v>25</v>
      </c>
      <c r="G20" s="154"/>
      <c r="H20" s="153" t="s">
        <v>26</v>
      </c>
      <c r="I20" s="161"/>
      <c r="J20" s="161"/>
      <c r="K20" s="154"/>
      <c r="L20" s="63"/>
      <c r="M20" s="141" t="s">
        <v>27</v>
      </c>
      <c r="N20" s="141" t="s">
        <v>28</v>
      </c>
    </row>
    <row r="21" spans="1:23" s="33" customFormat="1" ht="19.5" customHeight="1" thickBot="1" x14ac:dyDescent="0.3">
      <c r="A21" s="148"/>
      <c r="B21" s="148"/>
      <c r="C21" s="148"/>
      <c r="D21" s="141" t="s">
        <v>33</v>
      </c>
      <c r="E21" s="148"/>
      <c r="F21" s="155"/>
      <c r="G21" s="156"/>
      <c r="H21" s="157" t="s">
        <v>29</v>
      </c>
      <c r="I21" s="158"/>
      <c r="J21" s="157" t="s">
        <v>30</v>
      </c>
      <c r="K21" s="158"/>
      <c r="L21" s="64"/>
      <c r="M21" s="148"/>
      <c r="N21" s="148"/>
    </row>
    <row r="22" spans="1:23" s="33" customFormat="1" ht="19.5" customHeight="1" x14ac:dyDescent="0.25">
      <c r="A22" s="148"/>
      <c r="B22" s="148"/>
      <c r="C22" s="148"/>
      <c r="D22" s="148"/>
      <c r="E22" s="148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8"/>
      <c r="N22" s="148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8" t="s">
        <v>497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1:23" ht="19.350000000000001" customHeight="1" x14ac:dyDescent="0.25">
      <c r="A25" s="133" t="s">
        <v>498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499</v>
      </c>
      <c r="C26" s="82" t="s">
        <v>500</v>
      </c>
      <c r="D26" s="96" t="s">
        <v>501</v>
      </c>
      <c r="E26" s="97">
        <v>0.74</v>
      </c>
      <c r="F26" s="84" t="s">
        <v>502</v>
      </c>
      <c r="G26" s="84">
        <v>6.78</v>
      </c>
      <c r="H26" s="98"/>
      <c r="I26" s="98"/>
      <c r="J26" s="84" t="s">
        <v>503</v>
      </c>
      <c r="K26" s="84">
        <v>74.760000000000005</v>
      </c>
      <c r="L26" s="99"/>
      <c r="M26" s="98">
        <f t="shared" ref="M26:M40" si="0">IF(ISNUMBER(K26/G26),IF(NOT(K26/G26=0),K26/G26, " "), " ")</f>
        <v>11.026548672566372</v>
      </c>
      <c r="N26" s="96"/>
    </row>
    <row r="27" spans="1:23" s="29" customFormat="1" ht="22.8" x14ac:dyDescent="0.25">
      <c r="A27" s="94">
        <v>2</v>
      </c>
      <c r="B27" s="95" t="s">
        <v>504</v>
      </c>
      <c r="C27" s="82" t="s">
        <v>505</v>
      </c>
      <c r="D27" s="96" t="s">
        <v>501</v>
      </c>
      <c r="E27" s="97">
        <v>0.59</v>
      </c>
      <c r="F27" s="84" t="s">
        <v>506</v>
      </c>
      <c r="G27" s="84">
        <v>5.67</v>
      </c>
      <c r="H27" s="98"/>
      <c r="I27" s="98"/>
      <c r="J27" s="84" t="s">
        <v>507</v>
      </c>
      <c r="K27" s="84">
        <v>62.7</v>
      </c>
      <c r="L27" s="99"/>
      <c r="M27" s="98">
        <f t="shared" si="0"/>
        <v>11.058201058201059</v>
      </c>
      <c r="N27" s="96"/>
    </row>
    <row r="28" spans="1:23" s="29" customFormat="1" ht="22.8" x14ac:dyDescent="0.25">
      <c r="A28" s="94">
        <v>3</v>
      </c>
      <c r="B28" s="95" t="s">
        <v>508</v>
      </c>
      <c r="C28" s="82" t="s">
        <v>509</v>
      </c>
      <c r="D28" s="96" t="s">
        <v>501</v>
      </c>
      <c r="E28" s="97">
        <v>1.4</v>
      </c>
      <c r="F28" s="84" t="s">
        <v>510</v>
      </c>
      <c r="G28" s="84">
        <v>13.94</v>
      </c>
      <c r="H28" s="98"/>
      <c r="I28" s="98"/>
      <c r="J28" s="84" t="s">
        <v>511</v>
      </c>
      <c r="K28" s="84">
        <v>153.47</v>
      </c>
      <c r="L28" s="99"/>
      <c r="M28" s="98">
        <f t="shared" si="0"/>
        <v>11.009325681492109</v>
      </c>
      <c r="N28" s="96"/>
    </row>
    <row r="29" spans="1:23" s="29" customFormat="1" ht="22.8" x14ac:dyDescent="0.25">
      <c r="A29" s="94">
        <v>4</v>
      </c>
      <c r="B29" s="95" t="s">
        <v>512</v>
      </c>
      <c r="C29" s="82" t="s">
        <v>513</v>
      </c>
      <c r="D29" s="96" t="s">
        <v>501</v>
      </c>
      <c r="E29" s="97">
        <v>5.61</v>
      </c>
      <c r="F29" s="84" t="s">
        <v>514</v>
      </c>
      <c r="G29" s="84">
        <v>57.95</v>
      </c>
      <c r="H29" s="98"/>
      <c r="I29" s="98"/>
      <c r="J29" s="84" t="s">
        <v>515</v>
      </c>
      <c r="K29" s="84">
        <v>639.03</v>
      </c>
      <c r="L29" s="99"/>
      <c r="M29" s="98">
        <f t="shared" si="0"/>
        <v>11.027264883520274</v>
      </c>
      <c r="N29" s="96"/>
    </row>
    <row r="30" spans="1:23" ht="22.8" x14ac:dyDescent="0.25">
      <c r="A30" s="94">
        <v>5</v>
      </c>
      <c r="B30" s="95" t="s">
        <v>516</v>
      </c>
      <c r="C30" s="82" t="s">
        <v>517</v>
      </c>
      <c r="D30" s="96" t="s">
        <v>501</v>
      </c>
      <c r="E30" s="97">
        <v>14.62</v>
      </c>
      <c r="F30" s="84" t="s">
        <v>518</v>
      </c>
      <c r="G30" s="84">
        <v>157.61000000000001</v>
      </c>
      <c r="H30" s="98"/>
      <c r="I30" s="98"/>
      <c r="J30" s="84" t="s">
        <v>519</v>
      </c>
      <c r="K30" s="84">
        <v>1737.78</v>
      </c>
      <c r="L30" s="99"/>
      <c r="M30" s="98">
        <f t="shared" si="0"/>
        <v>11.025823234566333</v>
      </c>
      <c r="N30" s="96"/>
    </row>
    <row r="31" spans="1:23" ht="22.8" x14ac:dyDescent="0.25">
      <c r="A31" s="94">
        <v>6</v>
      </c>
      <c r="B31" s="95" t="s">
        <v>520</v>
      </c>
      <c r="C31" s="82" t="s">
        <v>521</v>
      </c>
      <c r="D31" s="96" t="s">
        <v>501</v>
      </c>
      <c r="E31" s="97">
        <v>11.25</v>
      </c>
      <c r="F31" s="84" t="s">
        <v>522</v>
      </c>
      <c r="G31" s="84">
        <v>122.85</v>
      </c>
      <c r="H31" s="98"/>
      <c r="I31" s="98"/>
      <c r="J31" s="84" t="s">
        <v>523</v>
      </c>
      <c r="K31" s="84">
        <v>1353.83</v>
      </c>
      <c r="L31" s="99"/>
      <c r="M31" s="98">
        <f t="shared" si="0"/>
        <v>11.02018722018722</v>
      </c>
      <c r="N31" s="96"/>
    </row>
    <row r="32" spans="1:23" ht="22.8" x14ac:dyDescent="0.25">
      <c r="A32" s="94">
        <v>7</v>
      </c>
      <c r="B32" s="95" t="s">
        <v>524</v>
      </c>
      <c r="C32" s="82" t="s">
        <v>525</v>
      </c>
      <c r="D32" s="96" t="s">
        <v>501</v>
      </c>
      <c r="E32" s="97">
        <v>6.26</v>
      </c>
      <c r="F32" s="84" t="s">
        <v>526</v>
      </c>
      <c r="G32" s="84">
        <v>70.12</v>
      </c>
      <c r="H32" s="98"/>
      <c r="I32" s="98"/>
      <c r="J32" s="84" t="s">
        <v>527</v>
      </c>
      <c r="K32" s="84">
        <v>772.61</v>
      </c>
      <c r="L32" s="99"/>
      <c r="M32" s="98">
        <f t="shared" si="0"/>
        <v>11.018397033656589</v>
      </c>
      <c r="N32" s="96"/>
    </row>
    <row r="33" spans="1:14" ht="22.8" x14ac:dyDescent="0.25">
      <c r="A33" s="94">
        <v>8</v>
      </c>
      <c r="B33" s="95" t="s">
        <v>528</v>
      </c>
      <c r="C33" s="82" t="s">
        <v>529</v>
      </c>
      <c r="D33" s="96" t="s">
        <v>501</v>
      </c>
      <c r="E33" s="97">
        <v>1.1299999999999999</v>
      </c>
      <c r="F33" s="84" t="s">
        <v>530</v>
      </c>
      <c r="G33" s="84">
        <v>12.81</v>
      </c>
      <c r="H33" s="98"/>
      <c r="I33" s="98"/>
      <c r="J33" s="84" t="s">
        <v>531</v>
      </c>
      <c r="K33" s="84">
        <v>141.28</v>
      </c>
      <c r="L33" s="99"/>
      <c r="M33" s="98">
        <f t="shared" si="0"/>
        <v>11.028883684621389</v>
      </c>
      <c r="N33" s="96"/>
    </row>
    <row r="34" spans="1:14" ht="22.8" x14ac:dyDescent="0.25">
      <c r="A34" s="94">
        <v>9</v>
      </c>
      <c r="B34" s="95" t="s">
        <v>532</v>
      </c>
      <c r="C34" s="82" t="s">
        <v>533</v>
      </c>
      <c r="D34" s="96" t="s">
        <v>501</v>
      </c>
      <c r="E34" s="97">
        <v>49.49</v>
      </c>
      <c r="F34" s="84" t="s">
        <v>534</v>
      </c>
      <c r="G34" s="84">
        <v>567.61</v>
      </c>
      <c r="H34" s="98"/>
      <c r="I34" s="98"/>
      <c r="J34" s="84" t="s">
        <v>535</v>
      </c>
      <c r="K34" s="84">
        <v>6254.06</v>
      </c>
      <c r="L34" s="99"/>
      <c r="M34" s="98">
        <f t="shared" si="0"/>
        <v>11.018234351050898</v>
      </c>
      <c r="N34" s="96"/>
    </row>
    <row r="35" spans="1:14" ht="22.8" x14ac:dyDescent="0.25">
      <c r="A35" s="94">
        <v>10</v>
      </c>
      <c r="B35" s="95" t="s">
        <v>536</v>
      </c>
      <c r="C35" s="82" t="s">
        <v>537</v>
      </c>
      <c r="D35" s="96" t="s">
        <v>501</v>
      </c>
      <c r="E35" s="97">
        <v>0.3</v>
      </c>
      <c r="F35" s="84" t="s">
        <v>538</v>
      </c>
      <c r="G35" s="84">
        <v>3.48</v>
      </c>
      <c r="H35" s="98"/>
      <c r="I35" s="98"/>
      <c r="J35" s="84" t="s">
        <v>539</v>
      </c>
      <c r="K35" s="84">
        <v>38.39</v>
      </c>
      <c r="L35" s="99"/>
      <c r="M35" s="98">
        <f t="shared" si="0"/>
        <v>11.031609195402298</v>
      </c>
      <c r="N35" s="96"/>
    </row>
    <row r="36" spans="1:14" ht="22.8" x14ac:dyDescent="0.25">
      <c r="A36" s="94">
        <v>11</v>
      </c>
      <c r="B36" s="95" t="s">
        <v>540</v>
      </c>
      <c r="C36" s="82" t="s">
        <v>541</v>
      </c>
      <c r="D36" s="96" t="s">
        <v>501</v>
      </c>
      <c r="E36" s="97">
        <v>0.87</v>
      </c>
      <c r="F36" s="84" t="s">
        <v>542</v>
      </c>
      <c r="G36" s="84">
        <v>10.47</v>
      </c>
      <c r="H36" s="98"/>
      <c r="I36" s="98"/>
      <c r="J36" s="84" t="s">
        <v>543</v>
      </c>
      <c r="K36" s="84">
        <v>115.29</v>
      </c>
      <c r="L36" s="99"/>
      <c r="M36" s="98">
        <f t="shared" si="0"/>
        <v>11.011461318051575</v>
      </c>
      <c r="N36" s="96"/>
    </row>
    <row r="37" spans="1:14" ht="22.8" x14ac:dyDescent="0.25">
      <c r="A37" s="94">
        <v>12</v>
      </c>
      <c r="B37" s="95" t="s">
        <v>544</v>
      </c>
      <c r="C37" s="82" t="s">
        <v>545</v>
      </c>
      <c r="D37" s="96" t="s">
        <v>501</v>
      </c>
      <c r="E37" s="97">
        <v>101.57</v>
      </c>
      <c r="F37" s="84" t="s">
        <v>546</v>
      </c>
      <c r="G37" s="84">
        <v>1235.0999999999999</v>
      </c>
      <c r="H37" s="98"/>
      <c r="I37" s="98"/>
      <c r="J37" s="84" t="s">
        <v>547</v>
      </c>
      <c r="K37" s="84">
        <v>13611.39</v>
      </c>
      <c r="L37" s="99"/>
      <c r="M37" s="98">
        <f t="shared" si="0"/>
        <v>11.020476074811757</v>
      </c>
      <c r="N37" s="96"/>
    </row>
    <row r="38" spans="1:14" ht="22.8" x14ac:dyDescent="0.25">
      <c r="A38" s="94">
        <v>13</v>
      </c>
      <c r="B38" s="95" t="s">
        <v>548</v>
      </c>
      <c r="C38" s="82" t="s">
        <v>549</v>
      </c>
      <c r="D38" s="96" t="s">
        <v>501</v>
      </c>
      <c r="E38" s="97">
        <v>0.19</v>
      </c>
      <c r="F38" s="84" t="s">
        <v>550</v>
      </c>
      <c r="G38" s="84">
        <v>2.38</v>
      </c>
      <c r="H38" s="98"/>
      <c r="I38" s="98"/>
      <c r="J38" s="84" t="s">
        <v>551</v>
      </c>
      <c r="K38" s="84">
        <v>26.25</v>
      </c>
      <c r="L38" s="99"/>
      <c r="M38" s="98">
        <f t="shared" si="0"/>
        <v>11.029411764705882</v>
      </c>
      <c r="N38" s="96"/>
    </row>
    <row r="39" spans="1:14" ht="22.8" x14ac:dyDescent="0.25">
      <c r="A39" s="94">
        <v>14</v>
      </c>
      <c r="B39" s="95" t="s">
        <v>552</v>
      </c>
      <c r="C39" s="82" t="s">
        <v>553</v>
      </c>
      <c r="D39" s="96" t="s">
        <v>501</v>
      </c>
      <c r="E39" s="97">
        <v>0.25</v>
      </c>
      <c r="F39" s="84" t="s">
        <v>554</v>
      </c>
      <c r="G39" s="84">
        <v>3.26</v>
      </c>
      <c r="H39" s="98"/>
      <c r="I39" s="98"/>
      <c r="J39" s="84" t="s">
        <v>555</v>
      </c>
      <c r="K39" s="84">
        <v>36.049999999999997</v>
      </c>
      <c r="L39" s="99"/>
      <c r="M39" s="98">
        <f t="shared" si="0"/>
        <v>11.058282208588956</v>
      </c>
      <c r="N39" s="96"/>
    </row>
    <row r="40" spans="1:14" ht="22.8" x14ac:dyDescent="0.25">
      <c r="A40" s="94">
        <v>15</v>
      </c>
      <c r="B40" s="95">
        <v>2</v>
      </c>
      <c r="C40" s="82" t="s">
        <v>556</v>
      </c>
      <c r="D40" s="96" t="s">
        <v>501</v>
      </c>
      <c r="E40" s="97">
        <v>0.16</v>
      </c>
      <c r="F40" s="84" t="s">
        <v>557</v>
      </c>
      <c r="G40" s="84"/>
      <c r="H40" s="98"/>
      <c r="I40" s="98"/>
      <c r="J40" s="84" t="s">
        <v>557</v>
      </c>
      <c r="K40" s="84"/>
      <c r="L40" s="99"/>
      <c r="M40" s="98" t="str">
        <f t="shared" si="0"/>
        <v xml:space="preserve"> </v>
      </c>
      <c r="N40" s="96"/>
    </row>
    <row r="41" spans="1:14" ht="19.350000000000001" customHeight="1" x14ac:dyDescent="0.25">
      <c r="A41" s="133" t="s">
        <v>558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</row>
    <row r="42" spans="1:14" ht="22.8" x14ac:dyDescent="0.25">
      <c r="A42" s="94">
        <v>16</v>
      </c>
      <c r="B42" s="95">
        <v>30303</v>
      </c>
      <c r="C42" s="82" t="s">
        <v>559</v>
      </c>
      <c r="D42" s="96" t="s">
        <v>560</v>
      </c>
      <c r="E42" s="97">
        <v>0.08</v>
      </c>
      <c r="F42" s="84" t="s">
        <v>561</v>
      </c>
      <c r="G42" s="84">
        <v>0.08</v>
      </c>
      <c r="H42" s="98"/>
      <c r="I42" s="98"/>
      <c r="J42" s="84" t="s">
        <v>562</v>
      </c>
      <c r="K42" s="84">
        <v>0.4</v>
      </c>
      <c r="L42" s="99"/>
      <c r="M42" s="98">
        <f t="shared" ref="M42:M52" si="1">IF(ISNUMBER(K42/G42),IF(NOT(K42/G42=0),K42/G42, " "), " ")</f>
        <v>5</v>
      </c>
      <c r="N42" s="96" t="s">
        <v>563</v>
      </c>
    </row>
    <row r="43" spans="1:14" ht="22.8" x14ac:dyDescent="0.25">
      <c r="A43" s="94">
        <v>17</v>
      </c>
      <c r="B43" s="95">
        <v>30954</v>
      </c>
      <c r="C43" s="82" t="s">
        <v>564</v>
      </c>
      <c r="D43" s="96" t="s">
        <v>560</v>
      </c>
      <c r="E43" s="97">
        <v>0.15</v>
      </c>
      <c r="F43" s="84" t="s">
        <v>565</v>
      </c>
      <c r="G43" s="84">
        <v>5.05</v>
      </c>
      <c r="H43" s="98"/>
      <c r="I43" s="98"/>
      <c r="J43" s="84" t="s">
        <v>566</v>
      </c>
      <c r="K43" s="84">
        <v>23.25</v>
      </c>
      <c r="L43" s="99"/>
      <c r="M43" s="98">
        <f t="shared" si="1"/>
        <v>4.6039603960396045</v>
      </c>
      <c r="N43" s="96" t="s">
        <v>567</v>
      </c>
    </row>
    <row r="44" spans="1:14" ht="22.8" x14ac:dyDescent="0.25">
      <c r="A44" s="94">
        <v>18</v>
      </c>
      <c r="B44" s="95">
        <v>40502</v>
      </c>
      <c r="C44" s="82" t="s">
        <v>568</v>
      </c>
      <c r="D44" s="96" t="s">
        <v>560</v>
      </c>
      <c r="E44" s="97">
        <v>0.41</v>
      </c>
      <c r="F44" s="84" t="s">
        <v>569</v>
      </c>
      <c r="G44" s="84">
        <v>3.24</v>
      </c>
      <c r="H44" s="98"/>
      <c r="I44" s="98"/>
      <c r="J44" s="84" t="s">
        <v>570</v>
      </c>
      <c r="K44" s="84">
        <v>18.45</v>
      </c>
      <c r="L44" s="99"/>
      <c r="M44" s="98">
        <f t="shared" si="1"/>
        <v>5.6944444444444438</v>
      </c>
      <c r="N44" s="96" t="s">
        <v>563</v>
      </c>
    </row>
    <row r="45" spans="1:14" ht="22.8" x14ac:dyDescent="0.25">
      <c r="A45" s="94">
        <v>19</v>
      </c>
      <c r="B45" s="95">
        <v>40504</v>
      </c>
      <c r="C45" s="82" t="s">
        <v>571</v>
      </c>
      <c r="D45" s="96" t="s">
        <v>560</v>
      </c>
      <c r="E45" s="97">
        <v>1.78</v>
      </c>
      <c r="F45" s="84" t="s">
        <v>572</v>
      </c>
      <c r="G45" s="84">
        <v>2.25</v>
      </c>
      <c r="H45" s="98"/>
      <c r="I45" s="98"/>
      <c r="J45" s="84" t="s">
        <v>573</v>
      </c>
      <c r="K45" s="84">
        <v>5.34</v>
      </c>
      <c r="L45" s="99"/>
      <c r="M45" s="98">
        <f t="shared" si="1"/>
        <v>2.3733333333333331</v>
      </c>
      <c r="N45" s="96" t="s">
        <v>563</v>
      </c>
    </row>
    <row r="46" spans="1:14" ht="22.8" x14ac:dyDescent="0.25">
      <c r="A46" s="94">
        <v>20</v>
      </c>
      <c r="B46" s="95">
        <v>110901</v>
      </c>
      <c r="C46" s="82" t="s">
        <v>574</v>
      </c>
      <c r="D46" s="96" t="s">
        <v>560</v>
      </c>
      <c r="E46" s="97">
        <v>0.01</v>
      </c>
      <c r="F46" s="84" t="s">
        <v>575</v>
      </c>
      <c r="G46" s="84">
        <v>0.14000000000000001</v>
      </c>
      <c r="H46" s="98"/>
      <c r="I46" s="98"/>
      <c r="J46" s="84" t="s">
        <v>576</v>
      </c>
      <c r="K46" s="84">
        <v>1.43</v>
      </c>
      <c r="L46" s="99"/>
      <c r="M46" s="98">
        <f t="shared" si="1"/>
        <v>10.214285714285714</v>
      </c>
      <c r="N46" s="96" t="s">
        <v>563</v>
      </c>
    </row>
    <row r="47" spans="1:14" ht="22.8" x14ac:dyDescent="0.25">
      <c r="A47" s="94">
        <v>21</v>
      </c>
      <c r="B47" s="95">
        <v>150401</v>
      </c>
      <c r="C47" s="82" t="s">
        <v>577</v>
      </c>
      <c r="D47" s="96" t="s">
        <v>560</v>
      </c>
      <c r="E47" s="97">
        <v>1.94</v>
      </c>
      <c r="F47" s="84" t="s">
        <v>578</v>
      </c>
      <c r="G47" s="84">
        <v>6.5</v>
      </c>
      <c r="H47" s="98"/>
      <c r="I47" s="98"/>
      <c r="J47" s="84" t="s">
        <v>579</v>
      </c>
      <c r="K47" s="84">
        <v>15.52</v>
      </c>
      <c r="L47" s="99"/>
      <c r="M47" s="98">
        <f t="shared" si="1"/>
        <v>2.3876923076923076</v>
      </c>
      <c r="N47" s="96" t="s">
        <v>563</v>
      </c>
    </row>
    <row r="48" spans="1:14" ht="22.8" x14ac:dyDescent="0.25">
      <c r="A48" s="94">
        <v>22</v>
      </c>
      <c r="B48" s="95">
        <v>253100</v>
      </c>
      <c r="C48" s="82" t="s">
        <v>580</v>
      </c>
      <c r="D48" s="96" t="s">
        <v>560</v>
      </c>
      <c r="E48" s="97">
        <v>0.01</v>
      </c>
      <c r="F48" s="84" t="s">
        <v>581</v>
      </c>
      <c r="G48" s="84">
        <v>0.02</v>
      </c>
      <c r="H48" s="98"/>
      <c r="I48" s="98"/>
      <c r="J48" s="84" t="s">
        <v>582</v>
      </c>
      <c r="K48" s="84">
        <v>0.09</v>
      </c>
      <c r="L48" s="99"/>
      <c r="M48" s="98">
        <f t="shared" si="1"/>
        <v>4.5</v>
      </c>
      <c r="N48" s="96" t="s">
        <v>583</v>
      </c>
    </row>
    <row r="49" spans="1:14" ht="22.8" x14ac:dyDescent="0.25">
      <c r="A49" s="94">
        <v>23</v>
      </c>
      <c r="B49" s="95">
        <v>330206</v>
      </c>
      <c r="C49" s="82" t="s">
        <v>584</v>
      </c>
      <c r="D49" s="96" t="s">
        <v>560</v>
      </c>
      <c r="E49" s="97">
        <v>2.59</v>
      </c>
      <c r="F49" s="84" t="s">
        <v>585</v>
      </c>
      <c r="G49" s="84">
        <v>6</v>
      </c>
      <c r="H49" s="98"/>
      <c r="I49" s="98"/>
      <c r="J49" s="84" t="s">
        <v>586</v>
      </c>
      <c r="K49" s="84">
        <v>28.49</v>
      </c>
      <c r="L49" s="99"/>
      <c r="M49" s="98">
        <f t="shared" si="1"/>
        <v>4.7483333333333331</v>
      </c>
      <c r="N49" s="96" t="s">
        <v>563</v>
      </c>
    </row>
    <row r="50" spans="1:14" ht="22.8" x14ac:dyDescent="0.25">
      <c r="A50" s="94">
        <v>24</v>
      </c>
      <c r="B50" s="95">
        <v>400001</v>
      </c>
      <c r="C50" s="82" t="s">
        <v>587</v>
      </c>
      <c r="D50" s="96" t="s">
        <v>560</v>
      </c>
      <c r="E50" s="97">
        <v>0.42</v>
      </c>
      <c r="F50" s="84" t="s">
        <v>588</v>
      </c>
      <c r="G50" s="84">
        <v>43.3</v>
      </c>
      <c r="H50" s="98"/>
      <c r="I50" s="98"/>
      <c r="J50" s="84" t="s">
        <v>589</v>
      </c>
      <c r="K50" s="84">
        <v>239.4</v>
      </c>
      <c r="L50" s="99"/>
      <c r="M50" s="98">
        <f t="shared" si="1"/>
        <v>5.5288683602771371</v>
      </c>
      <c r="N50" s="96" t="s">
        <v>563</v>
      </c>
    </row>
    <row r="51" spans="1:14" ht="22.8" x14ac:dyDescent="0.25">
      <c r="A51" s="94">
        <v>25</v>
      </c>
      <c r="B51" s="95" t="s">
        <v>590</v>
      </c>
      <c r="C51" s="82" t="s">
        <v>591</v>
      </c>
      <c r="D51" s="96" t="s">
        <v>592</v>
      </c>
      <c r="E51" s="97">
        <v>0.34320000000000001</v>
      </c>
      <c r="F51" s="84" t="s">
        <v>593</v>
      </c>
      <c r="G51" s="84">
        <v>1.1399999999999999</v>
      </c>
      <c r="H51" s="98"/>
      <c r="I51" s="98"/>
      <c r="J51" s="84" t="s">
        <v>594</v>
      </c>
      <c r="K51" s="84">
        <v>9.1199999999999992</v>
      </c>
      <c r="L51" s="99"/>
      <c r="M51" s="98">
        <f t="shared" si="1"/>
        <v>8</v>
      </c>
      <c r="N51" s="96"/>
    </row>
    <row r="52" spans="1:14" ht="34.200000000000003" x14ac:dyDescent="0.25">
      <c r="A52" s="94">
        <v>26</v>
      </c>
      <c r="B52" s="95" t="s">
        <v>595</v>
      </c>
      <c r="C52" s="82" t="s">
        <v>596</v>
      </c>
      <c r="D52" s="96" t="s">
        <v>592</v>
      </c>
      <c r="E52" s="97">
        <v>0.34320000000000001</v>
      </c>
      <c r="F52" s="84" t="s">
        <v>597</v>
      </c>
      <c r="G52" s="84">
        <v>1.96</v>
      </c>
      <c r="H52" s="98"/>
      <c r="I52" s="98"/>
      <c r="J52" s="84" t="s">
        <v>598</v>
      </c>
      <c r="K52" s="84">
        <v>9.48</v>
      </c>
      <c r="L52" s="99"/>
      <c r="M52" s="98">
        <f t="shared" si="1"/>
        <v>4.8367346938775517</v>
      </c>
      <c r="N52" s="96"/>
    </row>
    <row r="53" spans="1:14" ht="19.350000000000001" customHeight="1" x14ac:dyDescent="0.25">
      <c r="A53" s="133" t="s">
        <v>599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34.200000000000003" x14ac:dyDescent="0.25">
      <c r="A54" s="94">
        <v>27</v>
      </c>
      <c r="B54" s="95" t="s">
        <v>600</v>
      </c>
      <c r="C54" s="82" t="s">
        <v>601</v>
      </c>
      <c r="D54" s="96" t="s">
        <v>592</v>
      </c>
      <c r="E54" s="97">
        <v>1E-4</v>
      </c>
      <c r="F54" s="84" t="s">
        <v>602</v>
      </c>
      <c r="G54" s="84">
        <v>3.51</v>
      </c>
      <c r="H54" s="98">
        <v>81514</v>
      </c>
      <c r="I54" s="98">
        <v>8.15</v>
      </c>
      <c r="J54" s="84" t="s">
        <v>603</v>
      </c>
      <c r="K54" s="84">
        <v>8.33</v>
      </c>
      <c r="L54" s="99"/>
      <c r="M54" s="98">
        <f t="shared" ref="M54:M85" si="2">IF(ISNUMBER(K54/G54),IF(NOT(K54/G54=0),K54/G54, " "), " ")</f>
        <v>2.3732193732193734</v>
      </c>
      <c r="N54" s="96" t="s">
        <v>604</v>
      </c>
    </row>
    <row r="55" spans="1:14" ht="22.8" x14ac:dyDescent="0.25">
      <c r="A55" s="94">
        <v>28</v>
      </c>
      <c r="B55" s="95" t="s">
        <v>605</v>
      </c>
      <c r="C55" s="82" t="s">
        <v>606</v>
      </c>
      <c r="D55" s="96" t="s">
        <v>607</v>
      </c>
      <c r="E55" s="97">
        <v>0.31259999999999999</v>
      </c>
      <c r="F55" s="84" t="s">
        <v>608</v>
      </c>
      <c r="G55" s="84">
        <v>1.94</v>
      </c>
      <c r="H55" s="98">
        <v>41.25</v>
      </c>
      <c r="I55" s="98">
        <v>12.89</v>
      </c>
      <c r="J55" s="84" t="s">
        <v>609</v>
      </c>
      <c r="K55" s="84">
        <v>13.76</v>
      </c>
      <c r="L55" s="99"/>
      <c r="M55" s="98">
        <f t="shared" si="2"/>
        <v>7.0927835051546388</v>
      </c>
      <c r="N55" s="96" t="s">
        <v>610</v>
      </c>
    </row>
    <row r="56" spans="1:14" ht="34.200000000000003" x14ac:dyDescent="0.25">
      <c r="A56" s="94">
        <v>29</v>
      </c>
      <c r="B56" s="95" t="s">
        <v>611</v>
      </c>
      <c r="C56" s="82" t="s">
        <v>612</v>
      </c>
      <c r="D56" s="96" t="s">
        <v>592</v>
      </c>
      <c r="E56" s="97">
        <v>2.9999999999999997E-4</v>
      </c>
      <c r="F56" s="84" t="s">
        <v>613</v>
      </c>
      <c r="G56" s="84">
        <v>5.49</v>
      </c>
      <c r="H56" s="98">
        <v>60646.19</v>
      </c>
      <c r="I56" s="98">
        <v>18.18</v>
      </c>
      <c r="J56" s="84" t="s">
        <v>614</v>
      </c>
      <c r="K56" s="84">
        <v>18.600000000000001</v>
      </c>
      <c r="L56" s="99"/>
      <c r="M56" s="98">
        <f t="shared" si="2"/>
        <v>3.3879781420765029</v>
      </c>
      <c r="N56" s="96" t="s">
        <v>615</v>
      </c>
    </row>
    <row r="57" spans="1:14" ht="22.8" x14ac:dyDescent="0.25">
      <c r="A57" s="94">
        <v>30</v>
      </c>
      <c r="B57" s="95" t="s">
        <v>616</v>
      </c>
      <c r="C57" s="82" t="s">
        <v>617</v>
      </c>
      <c r="D57" s="96" t="s">
        <v>592</v>
      </c>
      <c r="E57" s="97">
        <v>1E-4</v>
      </c>
      <c r="F57" s="84" t="s">
        <v>618</v>
      </c>
      <c r="G57" s="84">
        <v>1.07</v>
      </c>
      <c r="H57" s="98">
        <v>103813.56</v>
      </c>
      <c r="I57" s="98">
        <v>10.38</v>
      </c>
      <c r="J57" s="84" t="s">
        <v>619</v>
      </c>
      <c r="K57" s="84">
        <v>10.6</v>
      </c>
      <c r="L57" s="99"/>
      <c r="M57" s="98">
        <f t="shared" si="2"/>
        <v>9.9065420560747661</v>
      </c>
      <c r="N57" s="96" t="s">
        <v>620</v>
      </c>
    </row>
    <row r="58" spans="1:14" ht="22.8" x14ac:dyDescent="0.25">
      <c r="A58" s="94">
        <v>31</v>
      </c>
      <c r="B58" s="95" t="s">
        <v>621</v>
      </c>
      <c r="C58" s="82" t="s">
        <v>622</v>
      </c>
      <c r="D58" s="96" t="s">
        <v>592</v>
      </c>
      <c r="E58" s="97">
        <v>1E-3</v>
      </c>
      <c r="F58" s="84" t="s">
        <v>623</v>
      </c>
      <c r="G58" s="84">
        <v>3.82</v>
      </c>
      <c r="H58" s="98">
        <v>13852</v>
      </c>
      <c r="I58" s="98">
        <v>13.86</v>
      </c>
      <c r="J58" s="84" t="s">
        <v>624</v>
      </c>
      <c r="K58" s="84">
        <v>14.26</v>
      </c>
      <c r="L58" s="99"/>
      <c r="M58" s="98">
        <f t="shared" si="2"/>
        <v>3.7329842931937174</v>
      </c>
      <c r="N58" s="96" t="s">
        <v>625</v>
      </c>
    </row>
    <row r="59" spans="1:14" ht="22.8" x14ac:dyDescent="0.25">
      <c r="A59" s="94">
        <v>32</v>
      </c>
      <c r="B59" s="95" t="s">
        <v>626</v>
      </c>
      <c r="C59" s="82" t="s">
        <v>627</v>
      </c>
      <c r="D59" s="96" t="s">
        <v>592</v>
      </c>
      <c r="E59" s="97">
        <v>1.9E-2</v>
      </c>
      <c r="F59" s="84" t="s">
        <v>628</v>
      </c>
      <c r="G59" s="84">
        <v>193.62</v>
      </c>
      <c r="H59" s="98">
        <v>48900</v>
      </c>
      <c r="I59" s="98">
        <v>929.1</v>
      </c>
      <c r="J59" s="84" t="s">
        <v>629</v>
      </c>
      <c r="K59" s="84">
        <v>949.7</v>
      </c>
      <c r="L59" s="99"/>
      <c r="M59" s="98">
        <f t="shared" si="2"/>
        <v>4.9049684949901868</v>
      </c>
      <c r="N59" s="96" t="s">
        <v>630</v>
      </c>
    </row>
    <row r="60" spans="1:14" ht="22.8" x14ac:dyDescent="0.25">
      <c r="A60" s="94">
        <v>33</v>
      </c>
      <c r="B60" s="95" t="s">
        <v>631</v>
      </c>
      <c r="C60" s="82" t="s">
        <v>632</v>
      </c>
      <c r="D60" s="96" t="s">
        <v>592</v>
      </c>
      <c r="E60" s="97">
        <v>2.9999999999999997E-4</v>
      </c>
      <c r="F60" s="84" t="s">
        <v>633</v>
      </c>
      <c r="G60" s="84">
        <v>3.12</v>
      </c>
      <c r="H60" s="98">
        <v>39646.28</v>
      </c>
      <c r="I60" s="98">
        <v>11.88</v>
      </c>
      <c r="J60" s="84" t="s">
        <v>634</v>
      </c>
      <c r="K60" s="84">
        <v>12.18</v>
      </c>
      <c r="L60" s="99"/>
      <c r="M60" s="98">
        <f t="shared" si="2"/>
        <v>3.9038461538461537</v>
      </c>
      <c r="N60" s="96" t="s">
        <v>635</v>
      </c>
    </row>
    <row r="61" spans="1:14" ht="22.8" x14ac:dyDescent="0.25">
      <c r="A61" s="94">
        <v>34</v>
      </c>
      <c r="B61" s="95" t="s">
        <v>636</v>
      </c>
      <c r="C61" s="82" t="s">
        <v>637</v>
      </c>
      <c r="D61" s="96" t="s">
        <v>592</v>
      </c>
      <c r="E61" s="97">
        <v>1E-4</v>
      </c>
      <c r="F61" s="84" t="s">
        <v>638</v>
      </c>
      <c r="G61" s="84">
        <v>1.07</v>
      </c>
      <c r="H61" s="98">
        <v>53556.78</v>
      </c>
      <c r="I61" s="98">
        <v>5.36</v>
      </c>
      <c r="J61" s="84" t="s">
        <v>639</v>
      </c>
      <c r="K61" s="84">
        <v>5.47</v>
      </c>
      <c r="L61" s="99"/>
      <c r="M61" s="98">
        <f t="shared" si="2"/>
        <v>5.1121495327102799</v>
      </c>
      <c r="N61" s="96" t="s">
        <v>640</v>
      </c>
    </row>
    <row r="62" spans="1:14" ht="34.200000000000003" x14ac:dyDescent="0.25">
      <c r="A62" s="94">
        <v>35</v>
      </c>
      <c r="B62" s="95" t="s">
        <v>641</v>
      </c>
      <c r="C62" s="82" t="s">
        <v>642</v>
      </c>
      <c r="D62" s="96" t="s">
        <v>643</v>
      </c>
      <c r="E62" s="97">
        <v>2.24E-2</v>
      </c>
      <c r="F62" s="84" t="s">
        <v>644</v>
      </c>
      <c r="G62" s="84">
        <v>0.87</v>
      </c>
      <c r="H62" s="98">
        <v>126.06</v>
      </c>
      <c r="I62" s="98">
        <v>2.82</v>
      </c>
      <c r="J62" s="84" t="s">
        <v>645</v>
      </c>
      <c r="K62" s="84">
        <v>2.88</v>
      </c>
      <c r="L62" s="99"/>
      <c r="M62" s="98">
        <f t="shared" si="2"/>
        <v>3.3103448275862069</v>
      </c>
      <c r="N62" s="96" t="s">
        <v>646</v>
      </c>
    </row>
    <row r="63" spans="1:14" ht="22.8" x14ac:dyDescent="0.25">
      <c r="A63" s="94">
        <v>36</v>
      </c>
      <c r="B63" s="95" t="s">
        <v>647</v>
      </c>
      <c r="C63" s="82" t="s">
        <v>648</v>
      </c>
      <c r="D63" s="96" t="s">
        <v>607</v>
      </c>
      <c r="E63" s="97">
        <v>0.1376</v>
      </c>
      <c r="F63" s="84" t="s">
        <v>649</v>
      </c>
      <c r="G63" s="84">
        <v>13.9</v>
      </c>
      <c r="H63" s="98">
        <v>328</v>
      </c>
      <c r="I63" s="98">
        <v>45.17</v>
      </c>
      <c r="J63" s="84" t="s">
        <v>650</v>
      </c>
      <c r="K63" s="84">
        <v>46.52</v>
      </c>
      <c r="L63" s="99"/>
      <c r="M63" s="98">
        <f t="shared" si="2"/>
        <v>3.3467625899280575</v>
      </c>
      <c r="N63" s="96" t="s">
        <v>651</v>
      </c>
    </row>
    <row r="64" spans="1:14" ht="22.8" x14ac:dyDescent="0.25">
      <c r="A64" s="94">
        <v>37</v>
      </c>
      <c r="B64" s="95" t="s">
        <v>652</v>
      </c>
      <c r="C64" s="82" t="s">
        <v>653</v>
      </c>
      <c r="D64" s="96" t="s">
        <v>654</v>
      </c>
      <c r="E64" s="97">
        <v>0.25269999999999998</v>
      </c>
      <c r="F64" s="84" t="s">
        <v>655</v>
      </c>
      <c r="G64" s="84">
        <v>10.73</v>
      </c>
      <c r="H64" s="98">
        <v>128.38999999999999</v>
      </c>
      <c r="I64" s="98">
        <v>32.47</v>
      </c>
      <c r="J64" s="84" t="s">
        <v>656</v>
      </c>
      <c r="K64" s="84">
        <v>33.15</v>
      </c>
      <c r="L64" s="99"/>
      <c r="M64" s="98">
        <f t="shared" si="2"/>
        <v>3.0894687791239512</v>
      </c>
      <c r="N64" s="96" t="s">
        <v>657</v>
      </c>
    </row>
    <row r="65" spans="1:14" ht="45.6" x14ac:dyDescent="0.25">
      <c r="A65" s="94">
        <v>38</v>
      </c>
      <c r="B65" s="95" t="s">
        <v>658</v>
      </c>
      <c r="C65" s="82" t="s">
        <v>659</v>
      </c>
      <c r="D65" s="96" t="s">
        <v>654</v>
      </c>
      <c r="E65" s="97">
        <v>0.1</v>
      </c>
      <c r="F65" s="84" t="s">
        <v>660</v>
      </c>
      <c r="G65" s="84">
        <v>2.2799999999999998</v>
      </c>
      <c r="H65" s="98">
        <v>118.14</v>
      </c>
      <c r="I65" s="98">
        <v>11.82</v>
      </c>
      <c r="J65" s="84" t="s">
        <v>661</v>
      </c>
      <c r="K65" s="84">
        <v>12.06</v>
      </c>
      <c r="L65" s="99"/>
      <c r="M65" s="98">
        <f t="shared" si="2"/>
        <v>5.2894736842105265</v>
      </c>
      <c r="N65" s="96" t="s">
        <v>662</v>
      </c>
    </row>
    <row r="66" spans="1:14" ht="22.8" x14ac:dyDescent="0.25">
      <c r="A66" s="94">
        <v>39</v>
      </c>
      <c r="B66" s="95" t="s">
        <v>663</v>
      </c>
      <c r="C66" s="82" t="s">
        <v>664</v>
      </c>
      <c r="D66" s="96" t="s">
        <v>654</v>
      </c>
      <c r="E66" s="97">
        <v>2.8E-3</v>
      </c>
      <c r="F66" s="84" t="s">
        <v>665</v>
      </c>
      <c r="G66" s="84">
        <v>0.02</v>
      </c>
      <c r="H66" s="98">
        <v>34.75</v>
      </c>
      <c r="I66" s="98">
        <v>0.1</v>
      </c>
      <c r="J66" s="84" t="s">
        <v>666</v>
      </c>
      <c r="K66" s="84">
        <v>0.1</v>
      </c>
      <c r="L66" s="99"/>
      <c r="M66" s="98">
        <f t="shared" si="2"/>
        <v>5</v>
      </c>
      <c r="N66" s="96" t="s">
        <v>667</v>
      </c>
    </row>
    <row r="67" spans="1:14" ht="22.8" x14ac:dyDescent="0.25">
      <c r="A67" s="94">
        <v>40</v>
      </c>
      <c r="B67" s="95" t="s">
        <v>668</v>
      </c>
      <c r="C67" s="82" t="s">
        <v>669</v>
      </c>
      <c r="D67" s="96" t="s">
        <v>592</v>
      </c>
      <c r="E67" s="97">
        <v>6.9999999999999999E-4</v>
      </c>
      <c r="F67" s="84" t="s">
        <v>670</v>
      </c>
      <c r="G67" s="84">
        <v>6.44</v>
      </c>
      <c r="H67" s="98">
        <v>32928</v>
      </c>
      <c r="I67" s="98">
        <v>23.05</v>
      </c>
      <c r="J67" s="84" t="s">
        <v>671</v>
      </c>
      <c r="K67" s="84">
        <v>23.59</v>
      </c>
      <c r="L67" s="99"/>
      <c r="M67" s="98">
        <f t="shared" si="2"/>
        <v>3.6630434782608692</v>
      </c>
      <c r="N67" s="96" t="s">
        <v>672</v>
      </c>
    </row>
    <row r="68" spans="1:14" ht="68.400000000000006" x14ac:dyDescent="0.25">
      <c r="A68" s="94">
        <v>41</v>
      </c>
      <c r="B68" s="95" t="s">
        <v>673</v>
      </c>
      <c r="C68" s="82" t="s">
        <v>674</v>
      </c>
      <c r="D68" s="96" t="s">
        <v>592</v>
      </c>
      <c r="E68" s="97">
        <v>1E-4</v>
      </c>
      <c r="F68" s="84" t="s">
        <v>675</v>
      </c>
      <c r="G68" s="84">
        <v>0.8</v>
      </c>
      <c r="H68" s="98">
        <v>20852.8</v>
      </c>
      <c r="I68" s="98">
        <v>2.09</v>
      </c>
      <c r="J68" s="84" t="s">
        <v>676</v>
      </c>
      <c r="K68" s="84">
        <v>2.14</v>
      </c>
      <c r="L68" s="99"/>
      <c r="M68" s="98">
        <f t="shared" si="2"/>
        <v>2.6749999999999998</v>
      </c>
      <c r="N68" s="96" t="s">
        <v>677</v>
      </c>
    </row>
    <row r="69" spans="1:14" ht="22.8" x14ac:dyDescent="0.25">
      <c r="A69" s="94">
        <v>42</v>
      </c>
      <c r="B69" s="95" t="s">
        <v>678</v>
      </c>
      <c r="C69" s="82" t="s">
        <v>679</v>
      </c>
      <c r="D69" s="96" t="s">
        <v>592</v>
      </c>
      <c r="E69" s="97">
        <v>4.8000000000000001E-2</v>
      </c>
      <c r="F69" s="84" t="s">
        <v>680</v>
      </c>
      <c r="G69" s="84">
        <v>565.44000000000005</v>
      </c>
      <c r="H69" s="98">
        <v>30079</v>
      </c>
      <c r="I69" s="98">
        <v>1443.8</v>
      </c>
      <c r="J69" s="84" t="s">
        <v>681</v>
      </c>
      <c r="K69" s="84">
        <v>1477.24</v>
      </c>
      <c r="L69" s="99"/>
      <c r="M69" s="98">
        <f t="shared" si="2"/>
        <v>2.6125495189586867</v>
      </c>
      <c r="N69" s="96" t="s">
        <v>682</v>
      </c>
    </row>
    <row r="70" spans="1:14" ht="22.8" x14ac:dyDescent="0.25">
      <c r="A70" s="94">
        <v>43</v>
      </c>
      <c r="B70" s="95" t="s">
        <v>683</v>
      </c>
      <c r="C70" s="82" t="s">
        <v>684</v>
      </c>
      <c r="D70" s="96" t="s">
        <v>654</v>
      </c>
      <c r="E70" s="97">
        <v>1.518</v>
      </c>
      <c r="F70" s="84" t="s">
        <v>685</v>
      </c>
      <c r="G70" s="84">
        <v>14.88</v>
      </c>
      <c r="H70" s="98">
        <v>27.54</v>
      </c>
      <c r="I70" s="98">
        <v>41.8</v>
      </c>
      <c r="J70" s="84" t="s">
        <v>686</v>
      </c>
      <c r="K70" s="84">
        <v>44.7</v>
      </c>
      <c r="L70" s="99"/>
      <c r="M70" s="98">
        <f t="shared" si="2"/>
        <v>3.004032258064516</v>
      </c>
      <c r="N70" s="96" t="s">
        <v>687</v>
      </c>
    </row>
    <row r="71" spans="1:14" ht="68.400000000000006" x14ac:dyDescent="0.25">
      <c r="A71" s="94">
        <v>44</v>
      </c>
      <c r="B71" s="95" t="s">
        <v>688</v>
      </c>
      <c r="C71" s="82" t="s">
        <v>689</v>
      </c>
      <c r="D71" s="96" t="s">
        <v>654</v>
      </c>
      <c r="E71" s="97">
        <v>1.2E-2</v>
      </c>
      <c r="F71" s="84" t="s">
        <v>690</v>
      </c>
      <c r="G71" s="84">
        <v>1.39</v>
      </c>
      <c r="H71" s="98">
        <v>646.92999999999995</v>
      </c>
      <c r="I71" s="98">
        <v>7.76</v>
      </c>
      <c r="J71" s="84" t="s">
        <v>691</v>
      </c>
      <c r="K71" s="84">
        <v>7.92</v>
      </c>
      <c r="L71" s="99"/>
      <c r="M71" s="98">
        <f t="shared" si="2"/>
        <v>5.6978417266187051</v>
      </c>
      <c r="N71" s="96" t="s">
        <v>692</v>
      </c>
    </row>
    <row r="72" spans="1:14" ht="34.200000000000003" x14ac:dyDescent="0.25">
      <c r="A72" s="94">
        <v>45</v>
      </c>
      <c r="B72" s="95" t="s">
        <v>693</v>
      </c>
      <c r="C72" s="82" t="s">
        <v>694</v>
      </c>
      <c r="D72" s="96" t="s">
        <v>592</v>
      </c>
      <c r="E72" s="97">
        <v>8.9999999999999998E-4</v>
      </c>
      <c r="F72" s="84" t="s">
        <v>695</v>
      </c>
      <c r="G72" s="84">
        <v>18.82</v>
      </c>
      <c r="H72" s="98">
        <v>50416.65</v>
      </c>
      <c r="I72" s="98">
        <v>45.37</v>
      </c>
      <c r="J72" s="84" t="s">
        <v>696</v>
      </c>
      <c r="K72" s="84">
        <v>46.38</v>
      </c>
      <c r="L72" s="99"/>
      <c r="M72" s="98">
        <f t="shared" si="2"/>
        <v>2.4643995749202978</v>
      </c>
      <c r="N72" s="96" t="s">
        <v>697</v>
      </c>
    </row>
    <row r="73" spans="1:14" ht="57" x14ac:dyDescent="0.25">
      <c r="A73" s="94">
        <v>46</v>
      </c>
      <c r="B73" s="95" t="s">
        <v>698</v>
      </c>
      <c r="C73" s="82" t="s">
        <v>699</v>
      </c>
      <c r="D73" s="96" t="s">
        <v>700</v>
      </c>
      <c r="E73" s="97">
        <v>7.49</v>
      </c>
      <c r="F73" s="84" t="s">
        <v>701</v>
      </c>
      <c r="G73" s="84">
        <v>92.12</v>
      </c>
      <c r="H73" s="98">
        <v>39.79</v>
      </c>
      <c r="I73" s="98">
        <v>298.02999999999997</v>
      </c>
      <c r="J73" s="84" t="s">
        <v>702</v>
      </c>
      <c r="K73" s="84">
        <v>305.14</v>
      </c>
      <c r="L73" s="99"/>
      <c r="M73" s="98">
        <f t="shared" si="2"/>
        <v>3.3124185844550582</v>
      </c>
      <c r="N73" s="96" t="s">
        <v>703</v>
      </c>
    </row>
    <row r="74" spans="1:14" ht="57" x14ac:dyDescent="0.25">
      <c r="A74" s="94">
        <v>47</v>
      </c>
      <c r="B74" s="95" t="s">
        <v>704</v>
      </c>
      <c r="C74" s="82" t="s">
        <v>705</v>
      </c>
      <c r="D74" s="96" t="s">
        <v>700</v>
      </c>
      <c r="E74" s="97">
        <v>11.247</v>
      </c>
      <c r="F74" s="84" t="s">
        <v>706</v>
      </c>
      <c r="G74" s="84">
        <v>324.58999999999997</v>
      </c>
      <c r="H74" s="98">
        <v>57.17</v>
      </c>
      <c r="I74" s="98">
        <v>642.99</v>
      </c>
      <c r="J74" s="84" t="s">
        <v>707</v>
      </c>
      <c r="K74" s="84">
        <v>656.15</v>
      </c>
      <c r="L74" s="99"/>
      <c r="M74" s="98">
        <f t="shared" si="2"/>
        <v>2.0214732431683049</v>
      </c>
      <c r="N74" s="96" t="s">
        <v>708</v>
      </c>
    </row>
    <row r="75" spans="1:14" ht="34.200000000000003" x14ac:dyDescent="0.25">
      <c r="A75" s="94">
        <v>48</v>
      </c>
      <c r="B75" s="95" t="s">
        <v>709</v>
      </c>
      <c r="C75" s="82" t="s">
        <v>710</v>
      </c>
      <c r="D75" s="96" t="s">
        <v>592</v>
      </c>
      <c r="E75" s="97">
        <v>2.3E-3</v>
      </c>
      <c r="F75" s="84" t="s">
        <v>711</v>
      </c>
      <c r="G75" s="84">
        <v>33.31</v>
      </c>
      <c r="H75" s="98">
        <v>49632</v>
      </c>
      <c r="I75" s="98">
        <v>114.17</v>
      </c>
      <c r="J75" s="84" t="s">
        <v>712</v>
      </c>
      <c r="K75" s="84">
        <v>116.62</v>
      </c>
      <c r="L75" s="99"/>
      <c r="M75" s="98">
        <f t="shared" si="2"/>
        <v>3.5010507355148603</v>
      </c>
      <c r="N75" s="96" t="s">
        <v>713</v>
      </c>
    </row>
    <row r="76" spans="1:14" ht="34.200000000000003" x14ac:dyDescent="0.25">
      <c r="A76" s="94">
        <v>49</v>
      </c>
      <c r="B76" s="95" t="s">
        <v>714</v>
      </c>
      <c r="C76" s="82" t="s">
        <v>715</v>
      </c>
      <c r="D76" s="96" t="s">
        <v>716</v>
      </c>
      <c r="E76" s="97">
        <v>3.2800000000000003E-2</v>
      </c>
      <c r="F76" s="84" t="s">
        <v>717</v>
      </c>
      <c r="G76" s="84">
        <v>9.0500000000000007</v>
      </c>
      <c r="H76" s="98">
        <v>1425</v>
      </c>
      <c r="I76" s="98">
        <v>46.74</v>
      </c>
      <c r="J76" s="84" t="s">
        <v>718</v>
      </c>
      <c r="K76" s="84">
        <v>47.73</v>
      </c>
      <c r="L76" s="99"/>
      <c r="M76" s="98">
        <f t="shared" si="2"/>
        <v>5.2740331491712702</v>
      </c>
      <c r="N76" s="96" t="s">
        <v>719</v>
      </c>
    </row>
    <row r="77" spans="1:14" ht="34.200000000000003" x14ac:dyDescent="0.25">
      <c r="A77" s="94">
        <v>50</v>
      </c>
      <c r="B77" s="95" t="s">
        <v>720</v>
      </c>
      <c r="C77" s="82" t="s">
        <v>721</v>
      </c>
      <c r="D77" s="96" t="s">
        <v>716</v>
      </c>
      <c r="E77" s="97">
        <v>3.2800000000000003E-2</v>
      </c>
      <c r="F77" s="84" t="s">
        <v>722</v>
      </c>
      <c r="G77" s="84">
        <v>15.12</v>
      </c>
      <c r="H77" s="98">
        <v>2137.5</v>
      </c>
      <c r="I77" s="98">
        <v>70.11</v>
      </c>
      <c r="J77" s="84" t="s">
        <v>723</v>
      </c>
      <c r="K77" s="84">
        <v>71.599999999999994</v>
      </c>
      <c r="L77" s="99"/>
      <c r="M77" s="98">
        <f t="shared" si="2"/>
        <v>4.7354497354497349</v>
      </c>
      <c r="N77" s="96" t="s">
        <v>724</v>
      </c>
    </row>
    <row r="78" spans="1:14" ht="45.6" x14ac:dyDescent="0.25">
      <c r="A78" s="94">
        <v>51</v>
      </c>
      <c r="B78" s="95" t="s">
        <v>725</v>
      </c>
      <c r="C78" s="82" t="s">
        <v>726</v>
      </c>
      <c r="D78" s="96" t="s">
        <v>700</v>
      </c>
      <c r="E78" s="97">
        <v>3.1850000000000001</v>
      </c>
      <c r="F78" s="84" t="s">
        <v>727</v>
      </c>
      <c r="G78" s="84">
        <v>36.950000000000003</v>
      </c>
      <c r="H78" s="98">
        <v>22.1</v>
      </c>
      <c r="I78" s="98">
        <v>70.39</v>
      </c>
      <c r="J78" s="84" t="s">
        <v>728</v>
      </c>
      <c r="K78" s="84">
        <v>71.83</v>
      </c>
      <c r="L78" s="99"/>
      <c r="M78" s="98">
        <f t="shared" si="2"/>
        <v>1.9439783491204328</v>
      </c>
      <c r="N78" s="96" t="s">
        <v>729</v>
      </c>
    </row>
    <row r="79" spans="1:14" ht="22.8" x14ac:dyDescent="0.25">
      <c r="A79" s="94">
        <v>52</v>
      </c>
      <c r="B79" s="95" t="s">
        <v>730</v>
      </c>
      <c r="C79" s="82" t="s">
        <v>731</v>
      </c>
      <c r="D79" s="96" t="s">
        <v>732</v>
      </c>
      <c r="E79" s="97">
        <v>3</v>
      </c>
      <c r="F79" s="84" t="s">
        <v>733</v>
      </c>
      <c r="G79" s="84">
        <v>55.8</v>
      </c>
      <c r="H79" s="98">
        <v>33.74</v>
      </c>
      <c r="I79" s="98">
        <v>101.22</v>
      </c>
      <c r="J79" s="84" t="s">
        <v>734</v>
      </c>
      <c r="K79" s="84">
        <v>103.44</v>
      </c>
      <c r="L79" s="99"/>
      <c r="M79" s="98">
        <f t="shared" si="2"/>
        <v>1.8537634408602151</v>
      </c>
      <c r="N79" s="96" t="s">
        <v>735</v>
      </c>
    </row>
    <row r="80" spans="1:14" ht="34.200000000000003" x14ac:dyDescent="0.25">
      <c r="A80" s="94">
        <v>53</v>
      </c>
      <c r="B80" s="95" t="s">
        <v>736</v>
      </c>
      <c r="C80" s="82" t="s">
        <v>737</v>
      </c>
      <c r="D80" s="96" t="s">
        <v>700</v>
      </c>
      <c r="E80" s="97">
        <v>0.2994</v>
      </c>
      <c r="F80" s="84" t="s">
        <v>738</v>
      </c>
      <c r="G80" s="84">
        <v>17.510000000000002</v>
      </c>
      <c r="H80" s="98">
        <v>209.74</v>
      </c>
      <c r="I80" s="98">
        <v>62.8</v>
      </c>
      <c r="J80" s="84" t="s">
        <v>739</v>
      </c>
      <c r="K80" s="84">
        <v>64.099999999999994</v>
      </c>
      <c r="L80" s="99"/>
      <c r="M80" s="98">
        <f t="shared" si="2"/>
        <v>3.6607652769845798</v>
      </c>
      <c r="N80" s="96" t="s">
        <v>740</v>
      </c>
    </row>
    <row r="81" spans="1:14" ht="22.8" x14ac:dyDescent="0.25">
      <c r="A81" s="94">
        <v>54</v>
      </c>
      <c r="B81" s="95" t="s">
        <v>741</v>
      </c>
      <c r="C81" s="82" t="s">
        <v>742</v>
      </c>
      <c r="D81" s="96" t="s">
        <v>607</v>
      </c>
      <c r="E81" s="97">
        <v>6.9999999999999999E-4</v>
      </c>
      <c r="F81" s="84" t="s">
        <v>743</v>
      </c>
      <c r="G81" s="84">
        <v>0.44</v>
      </c>
      <c r="H81" s="98">
        <v>2521</v>
      </c>
      <c r="I81" s="98">
        <v>1.76</v>
      </c>
      <c r="J81" s="84" t="s">
        <v>744</v>
      </c>
      <c r="K81" s="84">
        <v>2.06</v>
      </c>
      <c r="L81" s="99"/>
      <c r="M81" s="98">
        <f t="shared" si="2"/>
        <v>4.6818181818181817</v>
      </c>
      <c r="N81" s="96" t="s">
        <v>745</v>
      </c>
    </row>
    <row r="82" spans="1:14" ht="22.8" x14ac:dyDescent="0.25">
      <c r="A82" s="94">
        <v>55</v>
      </c>
      <c r="B82" s="95" t="s">
        <v>746</v>
      </c>
      <c r="C82" s="82" t="s">
        <v>747</v>
      </c>
      <c r="D82" s="96" t="s">
        <v>607</v>
      </c>
      <c r="E82" s="97">
        <v>0.66</v>
      </c>
      <c r="F82" s="84" t="s">
        <v>748</v>
      </c>
      <c r="G82" s="84">
        <v>461.34</v>
      </c>
      <c r="H82" s="98">
        <v>3003</v>
      </c>
      <c r="I82" s="98">
        <v>1981.98</v>
      </c>
      <c r="J82" s="84" t="s">
        <v>749</v>
      </c>
      <c r="K82" s="84">
        <v>2270.08</v>
      </c>
      <c r="L82" s="99"/>
      <c r="M82" s="98">
        <f t="shared" si="2"/>
        <v>4.9206225343564398</v>
      </c>
      <c r="N82" s="96" t="s">
        <v>750</v>
      </c>
    </row>
    <row r="83" spans="1:14" ht="34.200000000000003" x14ac:dyDescent="0.25">
      <c r="A83" s="94">
        <v>56</v>
      </c>
      <c r="B83" s="95" t="s">
        <v>751</v>
      </c>
      <c r="C83" s="82" t="s">
        <v>752</v>
      </c>
      <c r="D83" s="96" t="s">
        <v>592</v>
      </c>
      <c r="E83" s="97">
        <v>4.8999999999999998E-3</v>
      </c>
      <c r="F83" s="84" t="s">
        <v>753</v>
      </c>
      <c r="G83" s="84">
        <v>8.2899999999999991</v>
      </c>
      <c r="H83" s="98">
        <v>10276.02</v>
      </c>
      <c r="I83" s="98">
        <v>50.35</v>
      </c>
      <c r="J83" s="84" t="s">
        <v>754</v>
      </c>
      <c r="K83" s="84">
        <v>52.66</v>
      </c>
      <c r="L83" s="99"/>
      <c r="M83" s="98">
        <f t="shared" si="2"/>
        <v>6.3522316043425819</v>
      </c>
      <c r="N83" s="96" t="s">
        <v>755</v>
      </c>
    </row>
    <row r="84" spans="1:14" ht="22.8" x14ac:dyDescent="0.25">
      <c r="A84" s="94">
        <v>57</v>
      </c>
      <c r="B84" s="95" t="s">
        <v>756</v>
      </c>
      <c r="C84" s="82" t="s">
        <v>757</v>
      </c>
      <c r="D84" s="96" t="s">
        <v>592</v>
      </c>
      <c r="E84" s="97">
        <v>5.3E-3</v>
      </c>
      <c r="F84" s="84" t="s">
        <v>758</v>
      </c>
      <c r="G84" s="84">
        <v>3.83</v>
      </c>
      <c r="H84" s="98">
        <v>3951</v>
      </c>
      <c r="I84" s="98">
        <v>20.94</v>
      </c>
      <c r="J84" s="84" t="s">
        <v>759</v>
      </c>
      <c r="K84" s="84">
        <v>22.75</v>
      </c>
      <c r="L84" s="99"/>
      <c r="M84" s="98">
        <f t="shared" si="2"/>
        <v>5.9399477806788514</v>
      </c>
      <c r="N84" s="96" t="s">
        <v>760</v>
      </c>
    </row>
    <row r="85" spans="1:14" ht="57" x14ac:dyDescent="0.25">
      <c r="A85" s="94">
        <v>58</v>
      </c>
      <c r="B85" s="95" t="s">
        <v>761</v>
      </c>
      <c r="C85" s="82" t="s">
        <v>762</v>
      </c>
      <c r="D85" s="96" t="s">
        <v>607</v>
      </c>
      <c r="E85" s="97">
        <v>1E-4</v>
      </c>
      <c r="F85" s="84" t="s">
        <v>649</v>
      </c>
      <c r="G85" s="84">
        <v>0.01</v>
      </c>
      <c r="H85" s="98">
        <v>322.10000000000002</v>
      </c>
      <c r="I85" s="98">
        <v>0.03</v>
      </c>
      <c r="J85" s="84" t="s">
        <v>763</v>
      </c>
      <c r="K85" s="84">
        <v>0.04</v>
      </c>
      <c r="L85" s="99"/>
      <c r="M85" s="98">
        <f t="shared" si="2"/>
        <v>4</v>
      </c>
      <c r="N85" s="96" t="s">
        <v>764</v>
      </c>
    </row>
    <row r="86" spans="1:14" ht="34.200000000000003" x14ac:dyDescent="0.25">
      <c r="A86" s="94">
        <v>59</v>
      </c>
      <c r="B86" s="95" t="s">
        <v>765</v>
      </c>
      <c r="C86" s="82" t="s">
        <v>766</v>
      </c>
      <c r="D86" s="96" t="s">
        <v>607</v>
      </c>
      <c r="E86" s="97">
        <v>0.4279</v>
      </c>
      <c r="F86" s="84" t="s">
        <v>767</v>
      </c>
      <c r="G86" s="84">
        <v>1.34</v>
      </c>
      <c r="H86" s="98">
        <v>21.36</v>
      </c>
      <c r="I86" s="98">
        <v>9.14</v>
      </c>
      <c r="J86" s="84" t="s">
        <v>768</v>
      </c>
      <c r="K86" s="84">
        <v>9.33</v>
      </c>
      <c r="L86" s="99"/>
      <c r="M86" s="98">
        <f t="shared" ref="M86:M107" si="3">IF(ISNUMBER(K86/G86),IF(NOT(K86/G86=0),K86/G86, " "), " ")</f>
        <v>6.9626865671641784</v>
      </c>
      <c r="N86" s="96" t="s">
        <v>769</v>
      </c>
    </row>
    <row r="87" spans="1:14" ht="34.200000000000003" x14ac:dyDescent="0.25">
      <c r="A87" s="94">
        <v>60</v>
      </c>
      <c r="B87" s="95" t="s">
        <v>770</v>
      </c>
      <c r="C87" s="82" t="s">
        <v>771</v>
      </c>
      <c r="D87" s="96" t="s">
        <v>592</v>
      </c>
      <c r="E87" s="97">
        <v>1.4E-3</v>
      </c>
      <c r="F87" s="84" t="s">
        <v>772</v>
      </c>
      <c r="G87" s="84">
        <v>34.85</v>
      </c>
      <c r="H87" s="98">
        <v>112499.5</v>
      </c>
      <c r="I87" s="98">
        <v>157.5</v>
      </c>
      <c r="J87" s="84" t="s">
        <v>773</v>
      </c>
      <c r="K87" s="84">
        <v>160.78</v>
      </c>
      <c r="L87" s="99"/>
      <c r="M87" s="98">
        <f t="shared" si="3"/>
        <v>4.613486370157819</v>
      </c>
      <c r="N87" s="96" t="s">
        <v>774</v>
      </c>
    </row>
    <row r="88" spans="1:14" ht="22.8" x14ac:dyDescent="0.25">
      <c r="A88" s="94">
        <v>61</v>
      </c>
      <c r="B88" s="95" t="s">
        <v>775</v>
      </c>
      <c r="C88" s="82" t="s">
        <v>776</v>
      </c>
      <c r="D88" s="96" t="s">
        <v>654</v>
      </c>
      <c r="E88" s="97">
        <v>0.105</v>
      </c>
      <c r="F88" s="84" t="s">
        <v>777</v>
      </c>
      <c r="G88" s="84">
        <v>2.79</v>
      </c>
      <c r="H88" s="98">
        <v>184.77</v>
      </c>
      <c r="I88" s="98">
        <v>19.41</v>
      </c>
      <c r="J88" s="84" t="s">
        <v>778</v>
      </c>
      <c r="K88" s="84">
        <v>19.8</v>
      </c>
      <c r="L88" s="99"/>
      <c r="M88" s="98">
        <f t="shared" si="3"/>
        <v>7.096774193548387</v>
      </c>
      <c r="N88" s="96" t="s">
        <v>779</v>
      </c>
    </row>
    <row r="89" spans="1:14" ht="22.8" x14ac:dyDescent="0.25">
      <c r="A89" s="94">
        <v>62</v>
      </c>
      <c r="B89" s="95" t="s">
        <v>780</v>
      </c>
      <c r="C89" s="82" t="s">
        <v>781</v>
      </c>
      <c r="D89" s="96" t="s">
        <v>654</v>
      </c>
      <c r="E89" s="97">
        <v>1.2</v>
      </c>
      <c r="F89" s="84" t="s">
        <v>782</v>
      </c>
      <c r="G89" s="84">
        <v>14.54</v>
      </c>
      <c r="H89" s="98"/>
      <c r="I89" s="98"/>
      <c r="J89" s="84" t="s">
        <v>783</v>
      </c>
      <c r="K89" s="84">
        <v>52.43</v>
      </c>
      <c r="L89" s="99"/>
      <c r="M89" s="98">
        <f t="shared" si="3"/>
        <v>3.6059147180192572</v>
      </c>
      <c r="N89" s="96"/>
    </row>
    <row r="90" spans="1:14" ht="22.8" x14ac:dyDescent="0.25">
      <c r="A90" s="94">
        <v>63</v>
      </c>
      <c r="B90" s="95" t="s">
        <v>784</v>
      </c>
      <c r="C90" s="82" t="s">
        <v>785</v>
      </c>
      <c r="D90" s="96" t="s">
        <v>592</v>
      </c>
      <c r="E90" s="97">
        <v>0.02</v>
      </c>
      <c r="F90" s="84" t="s">
        <v>786</v>
      </c>
      <c r="G90" s="84">
        <v>64</v>
      </c>
      <c r="H90" s="98"/>
      <c r="I90" s="98"/>
      <c r="J90" s="84" t="s">
        <v>787</v>
      </c>
      <c r="K90" s="84">
        <v>278.27999999999997</v>
      </c>
      <c r="L90" s="99"/>
      <c r="M90" s="98">
        <f t="shared" si="3"/>
        <v>4.3481249999999996</v>
      </c>
      <c r="N90" s="96"/>
    </row>
    <row r="91" spans="1:14" ht="22.8" x14ac:dyDescent="0.25">
      <c r="A91" s="94">
        <v>64</v>
      </c>
      <c r="B91" s="95" t="s">
        <v>788</v>
      </c>
      <c r="C91" s="82" t="s">
        <v>789</v>
      </c>
      <c r="D91" s="96" t="s">
        <v>654</v>
      </c>
      <c r="E91" s="97">
        <v>2.875</v>
      </c>
      <c r="F91" s="84" t="s">
        <v>790</v>
      </c>
      <c r="G91" s="84">
        <v>75.61</v>
      </c>
      <c r="H91" s="98"/>
      <c r="I91" s="98"/>
      <c r="J91" s="84" t="s">
        <v>791</v>
      </c>
      <c r="K91" s="84">
        <v>346.79</v>
      </c>
      <c r="L91" s="99"/>
      <c r="M91" s="98">
        <f t="shared" si="3"/>
        <v>4.5865626239915356</v>
      </c>
      <c r="N91" s="96"/>
    </row>
    <row r="92" spans="1:14" ht="22.8" x14ac:dyDescent="0.25">
      <c r="A92" s="94">
        <v>65</v>
      </c>
      <c r="B92" s="95" t="s">
        <v>792</v>
      </c>
      <c r="C92" s="82" t="s">
        <v>793</v>
      </c>
      <c r="D92" s="96" t="s">
        <v>732</v>
      </c>
      <c r="E92" s="97">
        <v>0.5</v>
      </c>
      <c r="F92" s="84" t="s">
        <v>794</v>
      </c>
      <c r="G92" s="84">
        <v>8.81</v>
      </c>
      <c r="H92" s="98"/>
      <c r="I92" s="98"/>
      <c r="J92" s="84" t="s">
        <v>795</v>
      </c>
      <c r="K92" s="84">
        <v>44.26</v>
      </c>
      <c r="L92" s="99"/>
      <c r="M92" s="98">
        <f t="shared" si="3"/>
        <v>5.0238365493757087</v>
      </c>
      <c r="N92" s="96"/>
    </row>
    <row r="93" spans="1:14" ht="22.8" x14ac:dyDescent="0.25">
      <c r="A93" s="94">
        <v>66</v>
      </c>
      <c r="B93" s="95" t="s">
        <v>796</v>
      </c>
      <c r="C93" s="82" t="s">
        <v>797</v>
      </c>
      <c r="D93" s="96" t="s">
        <v>643</v>
      </c>
      <c r="E93" s="97">
        <v>60</v>
      </c>
      <c r="F93" s="84" t="s">
        <v>798</v>
      </c>
      <c r="G93" s="84">
        <v>1092</v>
      </c>
      <c r="H93" s="98"/>
      <c r="I93" s="98"/>
      <c r="J93" s="84" t="s">
        <v>799</v>
      </c>
      <c r="K93" s="84">
        <v>3109.2</v>
      </c>
      <c r="L93" s="99"/>
      <c r="M93" s="98">
        <f t="shared" si="3"/>
        <v>2.8472527472527469</v>
      </c>
      <c r="N93" s="96"/>
    </row>
    <row r="94" spans="1:14" ht="45.6" x14ac:dyDescent="0.25">
      <c r="A94" s="94">
        <v>67</v>
      </c>
      <c r="B94" s="95" t="s">
        <v>800</v>
      </c>
      <c r="C94" s="82" t="s">
        <v>801</v>
      </c>
      <c r="D94" s="96" t="s">
        <v>802</v>
      </c>
      <c r="E94" s="97">
        <v>0.1</v>
      </c>
      <c r="F94" s="84" t="s">
        <v>803</v>
      </c>
      <c r="G94" s="84">
        <v>5.03</v>
      </c>
      <c r="H94" s="98"/>
      <c r="I94" s="98"/>
      <c r="J94" s="84" t="s">
        <v>804</v>
      </c>
      <c r="K94" s="84">
        <v>13.42</v>
      </c>
      <c r="L94" s="99"/>
      <c r="M94" s="98">
        <f t="shared" si="3"/>
        <v>2.6679920477137173</v>
      </c>
      <c r="N94" s="96"/>
    </row>
    <row r="95" spans="1:14" ht="22.8" x14ac:dyDescent="0.25">
      <c r="A95" s="94">
        <v>68</v>
      </c>
      <c r="B95" s="95" t="s">
        <v>805</v>
      </c>
      <c r="C95" s="82" t="s">
        <v>806</v>
      </c>
      <c r="D95" s="96" t="s">
        <v>732</v>
      </c>
      <c r="E95" s="97">
        <v>1</v>
      </c>
      <c r="F95" s="84" t="s">
        <v>807</v>
      </c>
      <c r="G95" s="84">
        <v>73.8</v>
      </c>
      <c r="H95" s="98"/>
      <c r="I95" s="98"/>
      <c r="J95" s="84" t="s">
        <v>808</v>
      </c>
      <c r="K95" s="84">
        <v>415.6</v>
      </c>
      <c r="L95" s="99"/>
      <c r="M95" s="98">
        <f t="shared" si="3"/>
        <v>5.6314363143631443</v>
      </c>
      <c r="N95" s="96"/>
    </row>
    <row r="96" spans="1:14" ht="22.8" x14ac:dyDescent="0.25">
      <c r="A96" s="94">
        <v>69</v>
      </c>
      <c r="B96" s="95" t="s">
        <v>809</v>
      </c>
      <c r="C96" s="82" t="s">
        <v>731</v>
      </c>
      <c r="D96" s="96" t="s">
        <v>732</v>
      </c>
      <c r="E96" s="97">
        <v>3</v>
      </c>
      <c r="F96" s="84" t="s">
        <v>733</v>
      </c>
      <c r="G96" s="84">
        <v>55.8</v>
      </c>
      <c r="H96" s="98"/>
      <c r="I96" s="98"/>
      <c r="J96" s="84" t="s">
        <v>734</v>
      </c>
      <c r="K96" s="84">
        <v>103.44</v>
      </c>
      <c r="L96" s="99"/>
      <c r="M96" s="98">
        <f t="shared" si="3"/>
        <v>1.8537634408602151</v>
      </c>
      <c r="N96" s="96"/>
    </row>
    <row r="97" spans="1:14" ht="34.200000000000003" x14ac:dyDescent="0.25">
      <c r="A97" s="94">
        <v>70</v>
      </c>
      <c r="B97" s="95" t="s">
        <v>810</v>
      </c>
      <c r="C97" s="82" t="s">
        <v>811</v>
      </c>
      <c r="D97" s="96" t="s">
        <v>732</v>
      </c>
      <c r="E97" s="97">
        <v>5</v>
      </c>
      <c r="F97" s="84" t="s">
        <v>812</v>
      </c>
      <c r="G97" s="84">
        <v>124.5</v>
      </c>
      <c r="H97" s="98"/>
      <c r="I97" s="98"/>
      <c r="J97" s="84" t="s">
        <v>813</v>
      </c>
      <c r="K97" s="84">
        <v>583.75</v>
      </c>
      <c r="L97" s="99"/>
      <c r="M97" s="98">
        <f t="shared" si="3"/>
        <v>4.688755020080321</v>
      </c>
      <c r="N97" s="96"/>
    </row>
    <row r="98" spans="1:14" ht="34.200000000000003" x14ac:dyDescent="0.25">
      <c r="A98" s="94">
        <v>71</v>
      </c>
      <c r="B98" s="95" t="s">
        <v>814</v>
      </c>
      <c r="C98" s="82" t="s">
        <v>815</v>
      </c>
      <c r="D98" s="96" t="s">
        <v>732</v>
      </c>
      <c r="E98" s="97">
        <v>1</v>
      </c>
      <c r="F98" s="84" t="s">
        <v>816</v>
      </c>
      <c r="G98" s="84">
        <v>48.8</v>
      </c>
      <c r="H98" s="98"/>
      <c r="I98" s="98"/>
      <c r="J98" s="84" t="s">
        <v>817</v>
      </c>
      <c r="K98" s="84">
        <v>230.24</v>
      </c>
      <c r="L98" s="99"/>
      <c r="M98" s="98">
        <f t="shared" si="3"/>
        <v>4.7180327868852467</v>
      </c>
      <c r="N98" s="96"/>
    </row>
    <row r="99" spans="1:14" ht="22.8" x14ac:dyDescent="0.25">
      <c r="A99" s="94">
        <v>72</v>
      </c>
      <c r="B99" s="95" t="s">
        <v>818</v>
      </c>
      <c r="C99" s="82" t="s">
        <v>819</v>
      </c>
      <c r="D99" s="96" t="s">
        <v>732</v>
      </c>
      <c r="E99" s="97">
        <v>1</v>
      </c>
      <c r="F99" s="84" t="s">
        <v>666</v>
      </c>
      <c r="G99" s="84">
        <v>35.6</v>
      </c>
      <c r="H99" s="98"/>
      <c r="I99" s="98"/>
      <c r="J99" s="84" t="s">
        <v>820</v>
      </c>
      <c r="K99" s="84">
        <v>131.41</v>
      </c>
      <c r="L99" s="99"/>
      <c r="M99" s="98">
        <f t="shared" si="3"/>
        <v>3.6912921348314605</v>
      </c>
      <c r="N99" s="96"/>
    </row>
    <row r="100" spans="1:14" ht="22.8" x14ac:dyDescent="0.25">
      <c r="A100" s="94">
        <v>73</v>
      </c>
      <c r="B100" s="95" t="s">
        <v>821</v>
      </c>
      <c r="C100" s="82" t="s">
        <v>822</v>
      </c>
      <c r="D100" s="96" t="s">
        <v>732</v>
      </c>
      <c r="E100" s="97">
        <v>5</v>
      </c>
      <c r="F100" s="84" t="s">
        <v>823</v>
      </c>
      <c r="G100" s="84">
        <v>146.5</v>
      </c>
      <c r="H100" s="98"/>
      <c r="I100" s="98"/>
      <c r="J100" s="84" t="s">
        <v>824</v>
      </c>
      <c r="K100" s="84">
        <v>374.05</v>
      </c>
      <c r="L100" s="99"/>
      <c r="M100" s="98">
        <f t="shared" si="3"/>
        <v>2.5532423208191126</v>
      </c>
      <c r="N100" s="96"/>
    </row>
    <row r="101" spans="1:14" ht="22.8" x14ac:dyDescent="0.25">
      <c r="A101" s="94">
        <v>74</v>
      </c>
      <c r="B101" s="95" t="s">
        <v>825</v>
      </c>
      <c r="C101" s="82" t="s">
        <v>826</v>
      </c>
      <c r="D101" s="96" t="s">
        <v>732</v>
      </c>
      <c r="E101" s="97">
        <v>12</v>
      </c>
      <c r="F101" s="84" t="s">
        <v>827</v>
      </c>
      <c r="G101" s="84">
        <v>522</v>
      </c>
      <c r="H101" s="98"/>
      <c r="I101" s="98"/>
      <c r="J101" s="84" t="s">
        <v>828</v>
      </c>
      <c r="K101" s="84">
        <v>1395.84</v>
      </c>
      <c r="L101" s="99"/>
      <c r="M101" s="98">
        <f t="shared" si="3"/>
        <v>2.6740229885057469</v>
      </c>
      <c r="N101" s="96"/>
    </row>
    <row r="102" spans="1:14" ht="22.8" x14ac:dyDescent="0.25">
      <c r="A102" s="94">
        <v>75</v>
      </c>
      <c r="B102" s="95" t="s">
        <v>829</v>
      </c>
      <c r="C102" s="82" t="s">
        <v>830</v>
      </c>
      <c r="D102" s="96" t="s">
        <v>802</v>
      </c>
      <c r="E102" s="97">
        <v>0.1</v>
      </c>
      <c r="F102" s="84" t="s">
        <v>831</v>
      </c>
      <c r="G102" s="84">
        <v>7.77</v>
      </c>
      <c r="H102" s="98"/>
      <c r="I102" s="98"/>
      <c r="J102" s="84" t="s">
        <v>832</v>
      </c>
      <c r="K102" s="84">
        <v>36.32</v>
      </c>
      <c r="L102" s="99"/>
      <c r="M102" s="98">
        <f t="shared" si="3"/>
        <v>4.6743886743886751</v>
      </c>
      <c r="N102" s="96"/>
    </row>
    <row r="103" spans="1:14" ht="22.8" x14ac:dyDescent="0.25">
      <c r="A103" s="94">
        <v>76</v>
      </c>
      <c r="B103" s="95" t="s">
        <v>833</v>
      </c>
      <c r="C103" s="82" t="s">
        <v>834</v>
      </c>
      <c r="D103" s="96" t="s">
        <v>732</v>
      </c>
      <c r="E103" s="97">
        <v>33</v>
      </c>
      <c r="F103" s="84" t="s">
        <v>835</v>
      </c>
      <c r="G103" s="84">
        <v>80.849999999999994</v>
      </c>
      <c r="H103" s="98"/>
      <c r="I103" s="98"/>
      <c r="J103" s="84" t="s">
        <v>836</v>
      </c>
      <c r="K103" s="84">
        <v>202.62</v>
      </c>
      <c r="L103" s="99"/>
      <c r="M103" s="98">
        <f t="shared" si="3"/>
        <v>2.5061224489795921</v>
      </c>
      <c r="N103" s="96"/>
    </row>
    <row r="104" spans="1:14" ht="22.8" x14ac:dyDescent="0.25">
      <c r="A104" s="94">
        <v>77</v>
      </c>
      <c r="B104" s="95" t="s">
        <v>837</v>
      </c>
      <c r="C104" s="82" t="s">
        <v>838</v>
      </c>
      <c r="D104" s="96" t="s">
        <v>700</v>
      </c>
      <c r="E104" s="97">
        <v>28</v>
      </c>
      <c r="F104" s="84" t="s">
        <v>839</v>
      </c>
      <c r="G104" s="84">
        <v>388.64</v>
      </c>
      <c r="H104" s="98"/>
      <c r="I104" s="98"/>
      <c r="J104" s="84" t="s">
        <v>840</v>
      </c>
      <c r="K104" s="84">
        <v>896.56</v>
      </c>
      <c r="L104" s="99"/>
      <c r="M104" s="98">
        <f t="shared" si="3"/>
        <v>2.3069164265129682</v>
      </c>
      <c r="N104" s="96"/>
    </row>
    <row r="105" spans="1:14" ht="22.8" x14ac:dyDescent="0.25">
      <c r="A105" s="94">
        <v>78</v>
      </c>
      <c r="B105" s="95" t="s">
        <v>841</v>
      </c>
      <c r="C105" s="82" t="s">
        <v>842</v>
      </c>
      <c r="D105" s="96" t="s">
        <v>700</v>
      </c>
      <c r="E105" s="97">
        <v>26</v>
      </c>
      <c r="F105" s="84" t="s">
        <v>843</v>
      </c>
      <c r="G105" s="84">
        <v>439.92</v>
      </c>
      <c r="H105" s="98"/>
      <c r="I105" s="98"/>
      <c r="J105" s="84" t="s">
        <v>844</v>
      </c>
      <c r="K105" s="84">
        <v>1237.08</v>
      </c>
      <c r="L105" s="99"/>
      <c r="M105" s="98">
        <f t="shared" si="3"/>
        <v>2.812056737588652</v>
      </c>
      <c r="N105" s="96"/>
    </row>
    <row r="106" spans="1:14" ht="22.8" x14ac:dyDescent="0.25">
      <c r="A106" s="94">
        <v>79</v>
      </c>
      <c r="B106" s="95" t="s">
        <v>845</v>
      </c>
      <c r="C106" s="82" t="s">
        <v>846</v>
      </c>
      <c r="D106" s="96" t="s">
        <v>732</v>
      </c>
      <c r="E106" s="97">
        <v>11</v>
      </c>
      <c r="F106" s="84" t="s">
        <v>847</v>
      </c>
      <c r="G106" s="84">
        <v>10.45</v>
      </c>
      <c r="H106" s="98"/>
      <c r="I106" s="98"/>
      <c r="J106" s="84" t="s">
        <v>848</v>
      </c>
      <c r="K106" s="84">
        <v>46.53</v>
      </c>
      <c r="L106" s="99"/>
      <c r="M106" s="98">
        <f t="shared" si="3"/>
        <v>4.4526315789473685</v>
      </c>
      <c r="N106" s="96"/>
    </row>
    <row r="107" spans="1:14" ht="34.200000000000003" x14ac:dyDescent="0.25">
      <c r="A107" s="94">
        <v>80</v>
      </c>
      <c r="B107" s="95" t="s">
        <v>849</v>
      </c>
      <c r="C107" s="82" t="s">
        <v>850</v>
      </c>
      <c r="D107" s="96" t="s">
        <v>732</v>
      </c>
      <c r="E107" s="97">
        <v>34</v>
      </c>
      <c r="F107" s="84" t="s">
        <v>851</v>
      </c>
      <c r="G107" s="84">
        <v>423.64</v>
      </c>
      <c r="H107" s="98"/>
      <c r="I107" s="98"/>
      <c r="J107" s="84" t="s">
        <v>852</v>
      </c>
      <c r="K107" s="84">
        <v>993.48</v>
      </c>
      <c r="L107" s="99"/>
      <c r="M107" s="98">
        <f t="shared" si="3"/>
        <v>2.3451043338683788</v>
      </c>
      <c r="N107" s="96"/>
    </row>
    <row r="108" spans="1:14" ht="19.350000000000001" customHeight="1" x14ac:dyDescent="0.25">
      <c r="A108" s="168" t="s">
        <v>853</v>
      </c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</row>
    <row r="109" spans="1:14" ht="19.350000000000001" customHeight="1" x14ac:dyDescent="0.25">
      <c r="A109" s="133" t="s">
        <v>599</v>
      </c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</row>
    <row r="110" spans="1:14" ht="22.8" x14ac:dyDescent="0.25">
      <c r="A110" s="94">
        <v>81</v>
      </c>
      <c r="B110" s="95" t="s">
        <v>854</v>
      </c>
      <c r="C110" s="82" t="s">
        <v>855</v>
      </c>
      <c r="D110" s="96" t="s">
        <v>643</v>
      </c>
      <c r="E110" s="97">
        <v>58.96</v>
      </c>
      <c r="F110" s="84" t="s">
        <v>557</v>
      </c>
      <c r="G110" s="84"/>
      <c r="H110" s="98"/>
      <c r="I110" s="98"/>
      <c r="J110" s="84" t="s">
        <v>557</v>
      </c>
      <c r="K110" s="84"/>
      <c r="L110" s="99"/>
      <c r="M110" s="98" t="str">
        <f>IF(ISNUMBER(K110/G110),IF(NOT(K110/G110=0),K110/G110, " "), " ")</f>
        <v xml:space="preserve"> </v>
      </c>
      <c r="N110" s="96"/>
    </row>
    <row r="111" spans="1:14" ht="22.8" x14ac:dyDescent="0.25">
      <c r="A111" s="94">
        <v>82</v>
      </c>
      <c r="B111" s="95" t="s">
        <v>856</v>
      </c>
      <c r="C111" s="82" t="s">
        <v>857</v>
      </c>
      <c r="D111" s="96" t="s">
        <v>732</v>
      </c>
      <c r="E111" s="97">
        <v>31</v>
      </c>
      <c r="F111" s="84" t="s">
        <v>557</v>
      </c>
      <c r="G111" s="84"/>
      <c r="H111" s="98"/>
      <c r="I111" s="98"/>
      <c r="J111" s="84" t="s">
        <v>557</v>
      </c>
      <c r="K111" s="84"/>
      <c r="L111" s="99"/>
      <c r="M111" s="98" t="str">
        <f>IF(ISNUMBER(K111/G111),IF(NOT(K111/G111=0),K111/G111, " "), " ")</f>
        <v xml:space="preserve"> </v>
      </c>
      <c r="N111" s="96"/>
    </row>
    <row r="112" spans="1:14" ht="22.8" x14ac:dyDescent="0.25">
      <c r="A112" s="94">
        <v>83</v>
      </c>
      <c r="B112" s="95" t="s">
        <v>858</v>
      </c>
      <c r="C112" s="82" t="s">
        <v>859</v>
      </c>
      <c r="D112" s="96" t="s">
        <v>860</v>
      </c>
      <c r="E112" s="97">
        <v>1.2949999999999999</v>
      </c>
      <c r="F112" s="84" t="s">
        <v>557</v>
      </c>
      <c r="G112" s="84"/>
      <c r="H112" s="98"/>
      <c r="I112" s="98"/>
      <c r="J112" s="84" t="s">
        <v>557</v>
      </c>
      <c r="K112" s="84"/>
      <c r="L112" s="99"/>
      <c r="M112" s="98" t="str">
        <f>IF(ISNUMBER(K112/G112),IF(NOT(K112/G112=0),K112/G112, " "), " ")</f>
        <v xml:space="preserve"> </v>
      </c>
      <c r="N112" s="96"/>
    </row>
    <row r="113" spans="1:14" ht="22.8" x14ac:dyDescent="0.25">
      <c r="A113" s="94">
        <v>84</v>
      </c>
      <c r="B113" s="95" t="s">
        <v>861</v>
      </c>
      <c r="C113" s="82" t="s">
        <v>862</v>
      </c>
      <c r="D113" s="96" t="s">
        <v>592</v>
      </c>
      <c r="E113" s="97">
        <v>1.5699999999999999E-2</v>
      </c>
      <c r="F113" s="84" t="s">
        <v>557</v>
      </c>
      <c r="G113" s="84"/>
      <c r="H113" s="98"/>
      <c r="I113" s="98"/>
      <c r="J113" s="84" t="s">
        <v>557</v>
      </c>
      <c r="K113" s="84"/>
      <c r="L113" s="99"/>
      <c r="M113" s="98" t="str">
        <f>IF(ISNUMBER(K113/G113),IF(NOT(K113/G113=0),K113/G113, " "), " ")</f>
        <v xml:space="preserve"> </v>
      </c>
      <c r="N113" s="96"/>
    </row>
    <row r="114" spans="1:14" ht="22.8" x14ac:dyDescent="0.25">
      <c r="A114" s="100">
        <v>85</v>
      </c>
      <c r="B114" s="101" t="s">
        <v>863</v>
      </c>
      <c r="C114" s="88" t="s">
        <v>864</v>
      </c>
      <c r="D114" s="102" t="s">
        <v>592</v>
      </c>
      <c r="E114" s="103">
        <v>0.68669999999999998</v>
      </c>
      <c r="F114" s="90" t="s">
        <v>557</v>
      </c>
      <c r="G114" s="90"/>
      <c r="H114" s="104"/>
      <c r="I114" s="104"/>
      <c r="J114" s="90" t="s">
        <v>557</v>
      </c>
      <c r="K114" s="90"/>
      <c r="L114" s="105"/>
      <c r="M114" s="104" t="str">
        <f>IF(ISNUMBER(K114/G114),IF(NOT(K114/G114=0),K114/G114, " "), " ")</f>
        <v xml:space="preserve"> </v>
      </c>
      <c r="N114" s="102"/>
    </row>
    <row r="115" spans="1:14" x14ac:dyDescent="0.25">
      <c r="A115" s="149" t="s">
        <v>471</v>
      </c>
      <c r="B115" s="150"/>
      <c r="C115" s="150"/>
      <c r="D115" s="150"/>
      <c r="E115" s="150"/>
      <c r="F115" s="150"/>
      <c r="G115" s="106">
        <v>7879</v>
      </c>
      <c r="H115" s="107"/>
      <c r="I115" s="107"/>
      <c r="J115" s="107"/>
      <c r="K115" s="106">
        <v>42484</v>
      </c>
      <c r="L115" s="108"/>
      <c r="M115" s="106">
        <f t="shared" ref="M115:M136" ca="1" si="4">IF(ISNUMBER(INDIRECT("K" &amp; ROW())/INDIRECT("G" &amp; ROW())),INDIRECT("K" &amp; ROW())/INDIRECT("G" &amp; ROW()), " ")</f>
        <v>5.3920548292930572</v>
      </c>
      <c r="N115" s="92" t="s">
        <v>865</v>
      </c>
    </row>
    <row r="116" spans="1:14" x14ac:dyDescent="0.25">
      <c r="A116" s="149" t="s">
        <v>476</v>
      </c>
      <c r="B116" s="150"/>
      <c r="C116" s="150"/>
      <c r="D116" s="150"/>
      <c r="E116" s="150"/>
      <c r="F116" s="150"/>
      <c r="G116" s="106"/>
      <c r="H116" s="107"/>
      <c r="I116" s="107"/>
      <c r="J116" s="107"/>
      <c r="K116" s="106"/>
      <c r="L116" s="108"/>
      <c r="M116" s="106" t="str">
        <f t="shared" ca="1" si="4"/>
        <v xml:space="preserve"> </v>
      </c>
      <c r="N116" s="92" t="s">
        <v>865</v>
      </c>
    </row>
    <row r="117" spans="1:14" x14ac:dyDescent="0.25">
      <c r="A117" s="149" t="s">
        <v>477</v>
      </c>
      <c r="B117" s="150"/>
      <c r="C117" s="150"/>
      <c r="D117" s="150"/>
      <c r="E117" s="150"/>
      <c r="F117" s="150"/>
      <c r="G117" s="106">
        <v>2264</v>
      </c>
      <c r="H117" s="107"/>
      <c r="I117" s="107"/>
      <c r="J117" s="107"/>
      <c r="K117" s="106">
        <v>25030</v>
      </c>
      <c r="L117" s="108"/>
      <c r="M117" s="106">
        <f t="shared" ca="1" si="4"/>
        <v>11.05565371024735</v>
      </c>
      <c r="N117" s="92" t="s">
        <v>865</v>
      </c>
    </row>
    <row r="118" spans="1:14" x14ac:dyDescent="0.25">
      <c r="A118" s="149" t="s">
        <v>478</v>
      </c>
      <c r="B118" s="150"/>
      <c r="C118" s="150"/>
      <c r="D118" s="150"/>
      <c r="E118" s="150"/>
      <c r="F118" s="150"/>
      <c r="G118" s="106">
        <v>5540</v>
      </c>
      <c r="H118" s="107"/>
      <c r="I118" s="107"/>
      <c r="J118" s="107"/>
      <c r="K118" s="106">
        <v>17099</v>
      </c>
      <c r="L118" s="108"/>
      <c r="M118" s="106">
        <f t="shared" ca="1" si="4"/>
        <v>3.0864620938628158</v>
      </c>
      <c r="N118" s="92" t="s">
        <v>865</v>
      </c>
    </row>
    <row r="119" spans="1:14" x14ac:dyDescent="0.25">
      <c r="A119" s="149" t="s">
        <v>479</v>
      </c>
      <c r="B119" s="150"/>
      <c r="C119" s="150"/>
      <c r="D119" s="150"/>
      <c r="E119" s="150"/>
      <c r="F119" s="150"/>
      <c r="G119" s="106">
        <v>76</v>
      </c>
      <c r="H119" s="107"/>
      <c r="I119" s="107"/>
      <c r="J119" s="107"/>
      <c r="K119" s="106">
        <v>381</v>
      </c>
      <c r="L119" s="108"/>
      <c r="M119" s="106">
        <f t="shared" ca="1" si="4"/>
        <v>5.0131578947368425</v>
      </c>
      <c r="N119" s="92" t="s">
        <v>865</v>
      </c>
    </row>
    <row r="120" spans="1:14" x14ac:dyDescent="0.25">
      <c r="A120" s="151" t="s">
        <v>480</v>
      </c>
      <c r="B120" s="152"/>
      <c r="C120" s="152"/>
      <c r="D120" s="152"/>
      <c r="E120" s="152"/>
      <c r="F120" s="152"/>
      <c r="G120" s="109">
        <v>2227</v>
      </c>
      <c r="H120" s="110"/>
      <c r="I120" s="110"/>
      <c r="J120" s="110"/>
      <c r="K120" s="109">
        <v>21014</v>
      </c>
      <c r="L120" s="111"/>
      <c r="M120" s="109">
        <f t="shared" ca="1" si="4"/>
        <v>9.436012572968119</v>
      </c>
      <c r="N120" s="93" t="s">
        <v>865</v>
      </c>
    </row>
    <row r="121" spans="1:14" x14ac:dyDescent="0.25">
      <c r="A121" s="151" t="s">
        <v>481</v>
      </c>
      <c r="B121" s="152"/>
      <c r="C121" s="152"/>
      <c r="D121" s="152"/>
      <c r="E121" s="152"/>
      <c r="F121" s="152"/>
      <c r="G121" s="109">
        <v>1349</v>
      </c>
      <c r="H121" s="110"/>
      <c r="I121" s="110"/>
      <c r="J121" s="110"/>
      <c r="K121" s="109">
        <v>11935</v>
      </c>
      <c r="L121" s="111"/>
      <c r="M121" s="109">
        <f t="shared" ca="1" si="4"/>
        <v>8.8472942920681987</v>
      </c>
      <c r="N121" s="93" t="s">
        <v>865</v>
      </c>
    </row>
    <row r="122" spans="1:14" x14ac:dyDescent="0.25">
      <c r="A122" s="151" t="s">
        <v>482</v>
      </c>
      <c r="B122" s="152"/>
      <c r="C122" s="152"/>
      <c r="D122" s="152"/>
      <c r="E122" s="152"/>
      <c r="F122" s="152"/>
      <c r="G122" s="109"/>
      <c r="H122" s="110"/>
      <c r="I122" s="110"/>
      <c r="J122" s="110"/>
      <c r="K122" s="109"/>
      <c r="L122" s="111"/>
      <c r="M122" s="109" t="str">
        <f t="shared" ca="1" si="4"/>
        <v xml:space="preserve"> </v>
      </c>
      <c r="N122" s="93" t="s">
        <v>865</v>
      </c>
    </row>
    <row r="123" spans="1:14" ht="30" customHeight="1" x14ac:dyDescent="0.25">
      <c r="A123" s="149" t="s">
        <v>483</v>
      </c>
      <c r="B123" s="150"/>
      <c r="C123" s="150"/>
      <c r="D123" s="150"/>
      <c r="E123" s="150"/>
      <c r="F123" s="150"/>
      <c r="G123" s="106">
        <v>7699</v>
      </c>
      <c r="H123" s="107"/>
      <c r="I123" s="107"/>
      <c r="J123" s="107"/>
      <c r="K123" s="106">
        <v>54928</v>
      </c>
      <c r="L123" s="108"/>
      <c r="M123" s="106">
        <f t="shared" ca="1" si="4"/>
        <v>7.1344330432523702</v>
      </c>
      <c r="N123" s="92" t="s">
        <v>865</v>
      </c>
    </row>
    <row r="124" spans="1:14" ht="30" customHeight="1" x14ac:dyDescent="0.25">
      <c r="A124" s="149" t="s">
        <v>484</v>
      </c>
      <c r="B124" s="150"/>
      <c r="C124" s="150"/>
      <c r="D124" s="150"/>
      <c r="E124" s="150"/>
      <c r="F124" s="150"/>
      <c r="G124" s="106">
        <v>403</v>
      </c>
      <c r="H124" s="107"/>
      <c r="I124" s="107"/>
      <c r="J124" s="107"/>
      <c r="K124" s="106">
        <v>3950</v>
      </c>
      <c r="L124" s="108"/>
      <c r="M124" s="106">
        <f t="shared" ca="1" si="4"/>
        <v>9.8014888337468982</v>
      </c>
      <c r="N124" s="92" t="s">
        <v>865</v>
      </c>
    </row>
    <row r="125" spans="1:14" x14ac:dyDescent="0.25">
      <c r="A125" s="149" t="s">
        <v>485</v>
      </c>
      <c r="B125" s="150"/>
      <c r="C125" s="150"/>
      <c r="D125" s="150"/>
      <c r="E125" s="150"/>
      <c r="F125" s="150"/>
      <c r="G125" s="106">
        <v>133</v>
      </c>
      <c r="H125" s="107"/>
      <c r="I125" s="107"/>
      <c r="J125" s="107"/>
      <c r="K125" s="106">
        <v>618</v>
      </c>
      <c r="L125" s="108"/>
      <c r="M125" s="106">
        <f t="shared" ca="1" si="4"/>
        <v>4.6466165413533833</v>
      </c>
      <c r="N125" s="92" t="s">
        <v>865</v>
      </c>
    </row>
    <row r="126" spans="1:14" ht="30" customHeight="1" x14ac:dyDescent="0.25">
      <c r="A126" s="149" t="s">
        <v>486</v>
      </c>
      <c r="B126" s="150"/>
      <c r="C126" s="150"/>
      <c r="D126" s="150"/>
      <c r="E126" s="150"/>
      <c r="F126" s="150"/>
      <c r="G126" s="106">
        <v>79</v>
      </c>
      <c r="H126" s="107"/>
      <c r="I126" s="107"/>
      <c r="J126" s="107"/>
      <c r="K126" s="106">
        <v>549</v>
      </c>
      <c r="L126" s="108"/>
      <c r="M126" s="106">
        <f t="shared" ca="1" si="4"/>
        <v>6.9493670886075947</v>
      </c>
      <c r="N126" s="92" t="s">
        <v>865</v>
      </c>
    </row>
    <row r="127" spans="1:14" x14ac:dyDescent="0.25">
      <c r="A127" s="149" t="s">
        <v>487</v>
      </c>
      <c r="B127" s="150"/>
      <c r="C127" s="150"/>
      <c r="D127" s="150"/>
      <c r="E127" s="150"/>
      <c r="F127" s="150"/>
      <c r="G127" s="106">
        <v>2946</v>
      </c>
      <c r="H127" s="107"/>
      <c r="I127" s="107"/>
      <c r="J127" s="107"/>
      <c r="K127" s="106">
        <v>13863</v>
      </c>
      <c r="L127" s="108"/>
      <c r="M127" s="106">
        <f t="shared" ca="1" si="4"/>
        <v>4.7057026476578407</v>
      </c>
      <c r="N127" s="92" t="s">
        <v>865</v>
      </c>
    </row>
    <row r="128" spans="1:14" x14ac:dyDescent="0.25">
      <c r="A128" s="149" t="s">
        <v>488</v>
      </c>
      <c r="B128" s="150"/>
      <c r="C128" s="150"/>
      <c r="D128" s="150"/>
      <c r="E128" s="150"/>
      <c r="F128" s="150"/>
      <c r="G128" s="106">
        <v>14</v>
      </c>
      <c r="H128" s="107"/>
      <c r="I128" s="107"/>
      <c r="J128" s="107"/>
      <c r="K128" s="106">
        <v>153</v>
      </c>
      <c r="L128" s="108"/>
      <c r="M128" s="106">
        <f t="shared" ca="1" si="4"/>
        <v>10.928571428571429</v>
      </c>
      <c r="N128" s="92" t="s">
        <v>865</v>
      </c>
    </row>
    <row r="129" spans="1:14" x14ac:dyDescent="0.25">
      <c r="A129" s="149" t="s">
        <v>489</v>
      </c>
      <c r="B129" s="150"/>
      <c r="C129" s="150"/>
      <c r="D129" s="150"/>
      <c r="E129" s="150"/>
      <c r="F129" s="150"/>
      <c r="G129" s="106">
        <v>2</v>
      </c>
      <c r="H129" s="107"/>
      <c r="I129" s="107"/>
      <c r="J129" s="107"/>
      <c r="K129" s="106">
        <v>10</v>
      </c>
      <c r="L129" s="108"/>
      <c r="M129" s="106">
        <f t="shared" ca="1" si="4"/>
        <v>5</v>
      </c>
      <c r="N129" s="92" t="s">
        <v>865</v>
      </c>
    </row>
    <row r="130" spans="1:14" x14ac:dyDescent="0.25">
      <c r="A130" s="149" t="s">
        <v>490</v>
      </c>
      <c r="B130" s="150"/>
      <c r="C130" s="150"/>
      <c r="D130" s="150"/>
      <c r="E130" s="150"/>
      <c r="F130" s="150"/>
      <c r="G130" s="106">
        <v>2</v>
      </c>
      <c r="H130" s="107"/>
      <c r="I130" s="107"/>
      <c r="J130" s="107"/>
      <c r="K130" s="106">
        <v>10</v>
      </c>
      <c r="L130" s="108"/>
      <c r="M130" s="106">
        <f t="shared" ca="1" si="4"/>
        <v>5</v>
      </c>
      <c r="N130" s="92" t="s">
        <v>865</v>
      </c>
    </row>
    <row r="131" spans="1:14" x14ac:dyDescent="0.25">
      <c r="A131" s="149" t="s">
        <v>491</v>
      </c>
      <c r="B131" s="150"/>
      <c r="C131" s="150"/>
      <c r="D131" s="150"/>
      <c r="E131" s="150"/>
      <c r="F131" s="150"/>
      <c r="G131" s="106">
        <v>56</v>
      </c>
      <c r="H131" s="107"/>
      <c r="I131" s="107"/>
      <c r="J131" s="107"/>
      <c r="K131" s="106">
        <v>206</v>
      </c>
      <c r="L131" s="108"/>
      <c r="M131" s="106">
        <f t="shared" ca="1" si="4"/>
        <v>3.6785714285714284</v>
      </c>
      <c r="N131" s="92" t="s">
        <v>865</v>
      </c>
    </row>
    <row r="132" spans="1:14" x14ac:dyDescent="0.25">
      <c r="A132" s="149" t="s">
        <v>492</v>
      </c>
      <c r="B132" s="150"/>
      <c r="C132" s="150"/>
      <c r="D132" s="150"/>
      <c r="E132" s="150"/>
      <c r="F132" s="150"/>
      <c r="G132" s="106">
        <v>16</v>
      </c>
      <c r="H132" s="107"/>
      <c r="I132" s="107"/>
      <c r="J132" s="107"/>
      <c r="K132" s="106">
        <v>139</v>
      </c>
      <c r="L132" s="108"/>
      <c r="M132" s="106">
        <f t="shared" ca="1" si="4"/>
        <v>8.6875</v>
      </c>
      <c r="N132" s="92" t="s">
        <v>865</v>
      </c>
    </row>
    <row r="133" spans="1:14" x14ac:dyDescent="0.25">
      <c r="A133" s="149" t="s">
        <v>493</v>
      </c>
      <c r="B133" s="150"/>
      <c r="C133" s="150"/>
      <c r="D133" s="150"/>
      <c r="E133" s="150"/>
      <c r="F133" s="150"/>
      <c r="G133" s="106">
        <v>105</v>
      </c>
      <c r="H133" s="107"/>
      <c r="I133" s="107"/>
      <c r="J133" s="107"/>
      <c r="K133" s="106">
        <v>1007</v>
      </c>
      <c r="L133" s="108"/>
      <c r="M133" s="106">
        <f t="shared" ca="1" si="4"/>
        <v>9.5904761904761902</v>
      </c>
      <c r="N133" s="92" t="s">
        <v>865</v>
      </c>
    </row>
    <row r="134" spans="1:14" x14ac:dyDescent="0.25">
      <c r="A134" s="149" t="s">
        <v>494</v>
      </c>
      <c r="B134" s="150"/>
      <c r="C134" s="150"/>
      <c r="D134" s="150"/>
      <c r="E134" s="150"/>
      <c r="F134" s="150"/>
      <c r="G134" s="106">
        <v>11455</v>
      </c>
      <c r="H134" s="107"/>
      <c r="I134" s="107"/>
      <c r="J134" s="107"/>
      <c r="K134" s="106">
        <v>75433</v>
      </c>
      <c r="L134" s="108"/>
      <c r="M134" s="106">
        <f t="shared" ca="1" si="4"/>
        <v>6.5851593190746396</v>
      </c>
      <c r="N134" s="92" t="s">
        <v>865</v>
      </c>
    </row>
    <row r="135" spans="1:14" ht="30" customHeight="1" x14ac:dyDescent="0.25">
      <c r="A135" s="149" t="s">
        <v>495</v>
      </c>
      <c r="B135" s="150"/>
      <c r="C135" s="150"/>
      <c r="D135" s="150"/>
      <c r="E135" s="150"/>
      <c r="F135" s="150"/>
      <c r="G135" s="106">
        <v>1115.75</v>
      </c>
      <c r="H135" s="107"/>
      <c r="I135" s="107"/>
      <c r="J135" s="107"/>
      <c r="K135" s="106">
        <v>4111.53</v>
      </c>
      <c r="L135" s="108"/>
      <c r="M135" s="106">
        <f t="shared" ca="1" si="4"/>
        <v>3.6849921577414295</v>
      </c>
      <c r="N135" s="92" t="s">
        <v>865</v>
      </c>
    </row>
    <row r="136" spans="1:14" x14ac:dyDescent="0.25">
      <c r="A136" s="151" t="s">
        <v>496</v>
      </c>
      <c r="B136" s="152"/>
      <c r="C136" s="152"/>
      <c r="D136" s="152"/>
      <c r="E136" s="152"/>
      <c r="F136" s="152"/>
      <c r="G136" s="109">
        <v>12570.75</v>
      </c>
      <c r="H136" s="110"/>
      <c r="I136" s="110"/>
      <c r="J136" s="110"/>
      <c r="K136" s="109">
        <v>79544.53</v>
      </c>
      <c r="L136" s="111"/>
      <c r="M136" s="109">
        <f t="shared" ca="1" si="4"/>
        <v>6.3277473499990053</v>
      </c>
      <c r="N136" s="93" t="s">
        <v>865</v>
      </c>
    </row>
    <row r="137" spans="1:14" x14ac:dyDescent="0.25">
      <c r="A137" s="48"/>
      <c r="G137" s="67"/>
      <c r="H137" s="68"/>
      <c r="I137" s="68"/>
      <c r="J137" s="68"/>
      <c r="K137" s="67"/>
      <c r="L137" s="69"/>
      <c r="M137" s="67"/>
      <c r="N137" s="48"/>
    </row>
    <row r="138" spans="1:14" x14ac:dyDescent="0.25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70"/>
      <c r="M138" s="29"/>
      <c r="N138" s="29"/>
    </row>
    <row r="139" spans="1:14" x14ac:dyDescent="0.25">
      <c r="A139" s="75" t="s">
        <v>69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70"/>
      <c r="M139" s="29"/>
      <c r="N139" s="29"/>
    </row>
    <row r="140" spans="1:14" x14ac:dyDescent="0.25">
      <c r="A140" s="3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  <row r="141" spans="1:14" x14ac:dyDescent="0.25">
      <c r="A141" s="75" t="s">
        <v>70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70"/>
      <c r="M141" s="29"/>
      <c r="N141" s="29"/>
    </row>
  </sheetData>
  <mergeCells count="55">
    <mergeCell ref="A133:F133"/>
    <mergeCell ref="A134:F134"/>
    <mergeCell ref="A135:F135"/>
    <mergeCell ref="A136:F136"/>
    <mergeCell ref="A127:F127"/>
    <mergeCell ref="A128:F128"/>
    <mergeCell ref="A129:F129"/>
    <mergeCell ref="A130:F130"/>
    <mergeCell ref="A131:F131"/>
    <mergeCell ref="A132:F132"/>
    <mergeCell ref="A126:F126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24:N24"/>
    <mergeCell ref="A25:N25"/>
    <mergeCell ref="A41:N41"/>
    <mergeCell ref="A53:N53"/>
    <mergeCell ref="A108:N108"/>
    <mergeCell ref="A109:N10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