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6" i="16"/>
  <c r="M41" i="16"/>
  <c r="M35" i="16"/>
  <c r="M39" i="16"/>
  <c r="M43" i="16"/>
  <c r="M40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<sst xmlns="http://schemas.openxmlformats.org/spreadsheetml/2006/main" count="230" uniqueCount="152">
  <si>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</si>
  <si>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</si>
  <si>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</si>
  <si>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</si>
  <si>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</si>
  <si>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</si>
  <si>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</si>
  <si>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</si>
  <si>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</si>
  <si>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</si>
  <si>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</si>
  <si>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</si>
  <si>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</si>
  <si>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</si>
  <si>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</si>
  <si>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</si>
  <si>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</si>
  <si>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</si>
  <si>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</si>
  <si>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</si>
  <si>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</si>
  <si>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</si>
  <si>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</si>
  <si>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</si>
  <si>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</si>
  <si>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</si>
  <si>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</si>
  <si>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</si>
  <si>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</si>
  <si>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</si>
  <si>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</si>
  <si>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</si>
  <si>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</si>
  <si>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</si>
  <si>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</si>
  <si>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</si>
  <si>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</si>
  <si>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</si>
  <si>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</si>
  <si>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</si>
  <si>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</si>
  <si>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</si>
  <si>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</si>
  <si>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</si>
  <si>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</si>
  <si>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</si>
  <si>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</si>
  <si>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</si>
  <si>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</si>
  <si>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</si>
  <si>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</si>
  <si>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</si>
  <si>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</si>
  <si>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</si>
  <si>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</si>
  <si>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</si>
  <si>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</si>
  <si>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</si>
  <si>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</si>
  <si>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</si>
  <si>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</si>
  <si>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</si>
  <si>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</si>
  <si>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</si>
  <si>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</si>
  <si>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</si>
  <si>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</si>
  <si>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</si>
  <si>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</si>
  <si>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Школьная 1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</si>
  <si>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</si>
  <si>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</si>
  <si>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</si>
  <si>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</si>
  <si>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</si>
  <si>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</si>
  <si>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</si>
  <si>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</si>
  <si>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</si>
  <si>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0,1
85
65</t>
  </si>
  <si>
    <t>146,77
124,75
95,4</t>
  </si>
  <si>
    <t>1617,5
1374,88
1051,38</t>
  </si>
  <si>
    <t>ТЕРр67-11-1
Смена патронов
100 шт.
НР 85% от ФОТ
СП 65% от ФОТ</t>
  </si>
  <si>
    <t>390,46
_____
426</t>
  </si>
  <si>
    <t>81,65
33,19
25,38</t>
  </si>
  <si>
    <t>39,05
_____
42,6</t>
  </si>
  <si>
    <t>567,47
365,81
279,74</t>
  </si>
  <si>
    <t>430,37
_____
137,1</t>
  </si>
  <si>
    <t>ТЕРр67-5-1
Смена ламп: накаливания
100 шт.
НР 85% от ФОТ
СП 65% от ФОТ</t>
  </si>
  <si>
    <t>76,54
_____
295</t>
  </si>
  <si>
    <t>37,15
6,5
4,97</t>
  </si>
  <si>
    <t>7,65
_____
29,5</t>
  </si>
  <si>
    <t>144,54
71,73
54,85</t>
  </si>
  <si>
    <t>84,39
_____
60,15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</si>
  <si>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</si>
  <si>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</si>
  <si>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</si>
  <si>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</si>
  <si>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</si>
  <si>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107,51
51,77
39,59</t>
  </si>
  <si>
    <t>60,91
_____
46,6</t>
  </si>
  <si>
    <t>Итого прямые затраты по акту</t>
  </si>
  <si>
    <t>266,68
_____
84,64</t>
  </si>
  <si>
    <t>2939,07
_____
243,85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</si>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</sst>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9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22.79</v>
      </c>
      <c r="X14" s="27">
        <v>22.79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751.34/1000</f>
        <v>0.75134000000000001</v>
      </c>
      <c r="I27" s="85"/>
      <c r="J27" s="35" t="s">
        <v>6</v>
      </c>
      <c r="K27" s="86">
        <f>7591.53/1000</f>
        <v>7.5915299999999997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751.34/1000</f>
        <v>0.75134000000000001</v>
      </c>
      <c r="I29" s="85"/>
      <c r="J29" s="35" t="s">
        <v>6</v>
      </c>
      <c r="K29" s="86">
        <f>7591.53/1000</f>
        <v>7.5915299999999997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2.2789999999999998E-2</v>
      </c>
      <c r="I30" s="85"/>
      <c r="J30" s="35" t="s">
        <v>8</v>
      </c>
      <c r="K30" s="86">
        <f>(X14+X15)/1000</f>
        <v>2.2789999999999998E-2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266.68</v>
      </c>
      <c r="Z30" s="71">
        <v>226.68</v>
      </c>
      <c r="AA30" s="71">
        <v>173.34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266.68/1000</f>
        <v>0.26668000000000003</v>
      </c>
      <c r="I31" s="85"/>
      <c r="J31" s="35" t="s">
        <v>6</v>
      </c>
      <c r="K31" s="86">
        <f>2939.07/1000</f>
        <v>2.9390700000000001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2939.07</v>
      </c>
      <c r="Z31" s="72">
        <v>2498.21</v>
      </c>
      <c r="AA31" s="72">
        <v>1910.4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146.77000000000001</v>
      </c>
      <c r="J42" s="134"/>
      <c r="K42" s="134" t="s">
        <v>81</v>
      </c>
      <c r="L42" s="135">
        <v>1617.5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95</v>
      </c>
      <c r="E45" s="140">
        <v>903.43</v>
      </c>
      <c r="F45" s="141" t="s">
        <v>96</v>
      </c>
      <c r="G45" s="140"/>
      <c r="H45" s="140" t="s">
        <v>97</v>
      </c>
      <c r="I45" s="140" t="s">
        <v>98</v>
      </c>
      <c r="J45" s="140"/>
      <c r="K45" s="140" t="s">
        <v>99</v>
      </c>
      <c r="L45" s="141" t="s">
        <v>100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101</v>
      </c>
      <c r="B46" s="143"/>
      <c r="C46" s="143"/>
      <c r="D46" s="143"/>
      <c r="E46" s="143"/>
      <c r="F46" s="143"/>
      <c r="G46" s="143"/>
      <c r="H46" s="144">
        <v>351.32</v>
      </c>
      <c r="I46" s="144" t="s">
        <v>102</v>
      </c>
      <c r="J46" s="144"/>
      <c r="K46" s="144">
        <v>3182.92</v>
      </c>
      <c r="L46" s="144" t="s">
        <v>103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104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105</v>
      </c>
      <c r="B48" s="143"/>
      <c r="C48" s="143"/>
      <c r="D48" s="143"/>
      <c r="E48" s="143"/>
      <c r="F48" s="143"/>
      <c r="G48" s="143"/>
      <c r="H48" s="144">
        <v>266.68</v>
      </c>
      <c r="I48" s="144"/>
      <c r="J48" s="144"/>
      <c r="K48" s="144">
        <v>2939.07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106</v>
      </c>
      <c r="B49" s="143"/>
      <c r="C49" s="143"/>
      <c r="D49" s="143"/>
      <c r="E49" s="143"/>
      <c r="F49" s="143"/>
      <c r="G49" s="143"/>
      <c r="H49" s="144">
        <v>84.64</v>
      </c>
      <c r="I49" s="144"/>
      <c r="J49" s="144"/>
      <c r="K49" s="144">
        <v>243.85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107</v>
      </c>
      <c r="B50" s="146"/>
      <c r="C50" s="146"/>
      <c r="D50" s="146"/>
      <c r="E50" s="146"/>
      <c r="F50" s="146"/>
      <c r="G50" s="146"/>
      <c r="H50" s="147">
        <v>226.68</v>
      </c>
      <c r="I50" s="147"/>
      <c r="J50" s="147"/>
      <c r="K50" s="147">
        <v>2498.21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108</v>
      </c>
      <c r="B51" s="146"/>
      <c r="C51" s="146"/>
      <c r="D51" s="146"/>
      <c r="E51" s="146"/>
      <c r="F51" s="146"/>
      <c r="G51" s="146"/>
      <c r="H51" s="147">
        <v>173.34</v>
      </c>
      <c r="I51" s="147"/>
      <c r="J51" s="147"/>
      <c r="K51" s="147">
        <v>1910.4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109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110</v>
      </c>
      <c r="B53" s="143"/>
      <c r="C53" s="143"/>
      <c r="D53" s="143"/>
      <c r="E53" s="143"/>
      <c r="F53" s="143"/>
      <c r="G53" s="143"/>
      <c r="H53" s="144">
        <v>751.34</v>
      </c>
      <c r="I53" s="144"/>
      <c r="J53" s="144"/>
      <c r="K53" s="144">
        <v>7591.53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111</v>
      </c>
      <c r="B54" s="143"/>
      <c r="C54" s="143"/>
      <c r="D54" s="143"/>
      <c r="E54" s="143"/>
      <c r="F54" s="143"/>
      <c r="G54" s="143"/>
      <c r="H54" s="144">
        <v>751.34</v>
      </c>
      <c r="I54" s="144"/>
      <c r="J54" s="144"/>
      <c r="K54" s="144">
        <v>7591.53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112</v>
      </c>
      <c r="B55" s="146"/>
      <c r="C55" s="146"/>
      <c r="D55" s="146"/>
      <c r="E55" s="146"/>
      <c r="F55" s="146"/>
      <c r="G55" s="146"/>
      <c r="H55" s="147">
        <v>751.34</v>
      </c>
      <c r="I55" s="147"/>
      <c r="J55" s="147"/>
      <c r="K55" s="147">
        <v>7591.53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751.34/1000</f>
        <v>0.75134000000000001</v>
      </c>
      <c r="H11" s="85"/>
      <c r="I11" s="55" t="s">
        <v>6</v>
      </c>
      <c r="J11" s="86">
        <f>7591.53/1000</f>
        <v>7.5915299999999997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751.34/1000</f>
        <v>0.75134000000000001</v>
      </c>
      <c r="H13" s="122"/>
      <c r="I13" s="55" t="s">
        <v>6</v>
      </c>
      <c r="J13" s="86">
        <f>7591.53/1000</f>
        <v>7.5915299999999997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2.2789999999999998E-2</v>
      </c>
      <c r="H14" s="85"/>
      <c r="I14" s="55" t="s">
        <v>8</v>
      </c>
      <c r="J14" s="86">
        <f>(P14+P15)/1000</f>
        <v>2.2789999999999998E-2</v>
      </c>
      <c r="K14" s="87"/>
      <c r="L14" s="58">
        <v>266.68</v>
      </c>
      <c r="M14" s="35" t="s">
        <v>8</v>
      </c>
      <c r="N14" s="57"/>
      <c r="O14" s="26">
        <v>22.79</v>
      </c>
      <c r="P14" s="27">
        <v>22.79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266.68/1000</f>
        <v>0.26668000000000003</v>
      </c>
      <c r="H15" s="117"/>
      <c r="I15" s="55" t="s">
        <v>6</v>
      </c>
      <c r="J15" s="86">
        <f>2939.07/1000</f>
        <v>2.9390700000000001</v>
      </c>
      <c r="K15" s="87"/>
      <c r="L15" s="59">
        <v>2939.07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115</v>
      </c>
      <c r="C26" s="132" t="s">
        <v>116</v>
      </c>
      <c r="D26" s="152" t="s">
        <v>117</v>
      </c>
      <c r="E26" s="153">
        <v>3.96</v>
      </c>
      <c r="F26" s="134" t="s">
        <v>118</v>
      </c>
      <c r="G26" s="134">
        <v>39.049999999999997</v>
      </c>
      <c r="H26" s="154"/>
      <c r="I26" s="154"/>
      <c r="J26" s="134" t="s">
        <v>119</v>
      </c>
      <c r="K26" s="134">
        <v>430.37</v>
      </c>
      <c r="L26" s="155"/>
      <c r="M26" s="154">
        <f>IF(ISNUMBER(K26/G26),IF(NOT(K26/G26=0),K26/G26, " "), " ")</f>
        <v>11.020998719590271</v>
      </c>
      <c r="N26" s="152"/>
    </row>
    <row r="27" spans="1:23" s="29" customFormat="1" ht="22.8" x14ac:dyDescent="0.25">
      <c r="A27" s="150">
        <v>2</v>
      </c>
      <c r="B27" s="151" t="s">
        <v>120</v>
      </c>
      <c r="C27" s="132" t="s">
        <v>121</v>
      </c>
      <c r="D27" s="152" t="s">
        <v>117</v>
      </c>
      <c r="E27" s="153">
        <v>0.71</v>
      </c>
      <c r="F27" s="134" t="s">
        <v>122</v>
      </c>
      <c r="G27" s="134">
        <v>7.65</v>
      </c>
      <c r="H27" s="154"/>
      <c r="I27" s="154"/>
      <c r="J27" s="134" t="s">
        <v>123</v>
      </c>
      <c r="K27" s="134">
        <v>84.39</v>
      </c>
      <c r="L27" s="155"/>
      <c r="M27" s="154">
        <f>IF(ISNUMBER(K27/G27),IF(NOT(K27/G27=0),K27/G27, " "), " ")</f>
        <v>11.031372549019608</v>
      </c>
      <c r="N27" s="152"/>
    </row>
    <row r="28" spans="1:23" s="29" customFormat="1" ht="22.8" x14ac:dyDescent="0.25">
      <c r="A28" s="150">
        <v>3</v>
      </c>
      <c r="B28" s="151" t="s">
        <v>124</v>
      </c>
      <c r="C28" s="132" t="s">
        <v>125</v>
      </c>
      <c r="D28" s="152" t="s">
        <v>117</v>
      </c>
      <c r="E28" s="153">
        <v>0.48</v>
      </c>
      <c r="F28" s="134" t="s">
        <v>126</v>
      </c>
      <c r="G28" s="134">
        <v>5.51</v>
      </c>
      <c r="H28" s="154"/>
      <c r="I28" s="154"/>
      <c r="J28" s="134" t="s">
        <v>127</v>
      </c>
      <c r="K28" s="134">
        <v>60.66</v>
      </c>
      <c r="L28" s="155"/>
      <c r="M28" s="154">
        <f>IF(ISNUMBER(K28/G28),IF(NOT(K28/G28=0),K28/G28, " "), " ")</f>
        <v>11.00907441016334</v>
      </c>
      <c r="N28" s="152"/>
    </row>
    <row r="29" spans="1:23" s="29" customFormat="1" ht="22.8" x14ac:dyDescent="0.25">
      <c r="A29" s="150">
        <v>4</v>
      </c>
      <c r="B29" s="151" t="s">
        <v>128</v>
      </c>
      <c r="C29" s="132" t="s">
        <v>129</v>
      </c>
      <c r="D29" s="152" t="s">
        <v>117</v>
      </c>
      <c r="E29" s="153">
        <v>17.64</v>
      </c>
      <c r="F29" s="134" t="s">
        <v>130</v>
      </c>
      <c r="G29" s="134">
        <v>214.5</v>
      </c>
      <c r="H29" s="154"/>
      <c r="I29" s="154"/>
      <c r="J29" s="134" t="s">
        <v>131</v>
      </c>
      <c r="K29" s="134">
        <v>2363.94</v>
      </c>
      <c r="L29" s="155"/>
      <c r="M29" s="154">
        <f>IF(ISNUMBER(K29/G29),IF(NOT(K29/G29=0),K29/G29, " "), " ")</f>
        <v>11.020699300699301</v>
      </c>
      <c r="N29" s="152"/>
    </row>
    <row r="30" spans="1:23" ht="19.350000000000001" customHeight="1" x14ac:dyDescent="0.25">
      <c r="A30" s="128" t="s">
        <v>132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133</v>
      </c>
      <c r="C31" s="132" t="s">
        <v>134</v>
      </c>
      <c r="D31" s="152" t="s">
        <v>135</v>
      </c>
      <c r="E31" s="153">
        <v>1</v>
      </c>
      <c r="F31" s="134" t="s">
        <v>136</v>
      </c>
      <c r="G31" s="134">
        <v>29.5</v>
      </c>
      <c r="H31" s="154">
        <v>58.8</v>
      </c>
      <c r="I31" s="154">
        <v>58.8</v>
      </c>
      <c r="J31" s="134" t="s">
        <v>137</v>
      </c>
      <c r="K31" s="134">
        <v>60.15</v>
      </c>
      <c r="L31" s="155"/>
      <c r="M31" s="154">
        <f>IF(ISNUMBER(K31/G31),IF(NOT(K31/G31=0),K31/G31, " "), " ")</f>
        <v>2.0389830508474578</v>
      </c>
      <c r="N31" s="152" t="s">
        <v>138</v>
      </c>
    </row>
    <row r="32" spans="1:23" ht="22.8" x14ac:dyDescent="0.25">
      <c r="A32" s="150">
        <v>6</v>
      </c>
      <c r="B32" s="151" t="s">
        <v>139</v>
      </c>
      <c r="C32" s="132" t="s">
        <v>140</v>
      </c>
      <c r="D32" s="152" t="s">
        <v>141</v>
      </c>
      <c r="E32" s="153">
        <v>2</v>
      </c>
      <c r="F32" s="134" t="s">
        <v>142</v>
      </c>
      <c r="G32" s="134">
        <v>12.54</v>
      </c>
      <c r="H32" s="154">
        <v>22.83</v>
      </c>
      <c r="I32" s="154">
        <v>45.66</v>
      </c>
      <c r="J32" s="134" t="s">
        <v>143</v>
      </c>
      <c r="K32" s="134">
        <v>46.6</v>
      </c>
      <c r="L32" s="155"/>
      <c r="M32" s="154">
        <f>IF(ISNUMBER(K32/G32),IF(NOT(K32/G32=0),K32/G32, " "), " ")</f>
        <v>3.7161084529505586</v>
      </c>
      <c r="N32" s="152" t="s">
        <v>144</v>
      </c>
    </row>
    <row r="33" spans="1:14" ht="22.8" x14ac:dyDescent="0.25">
      <c r="A33" s="156">
        <v>7</v>
      </c>
      <c r="B33" s="157" t="s">
        <v>145</v>
      </c>
      <c r="C33" s="138" t="s">
        <v>146</v>
      </c>
      <c r="D33" s="158" t="s">
        <v>141</v>
      </c>
      <c r="E33" s="159">
        <v>10</v>
      </c>
      <c r="F33" s="140" t="s">
        <v>147</v>
      </c>
      <c r="G33" s="140">
        <v>42.6</v>
      </c>
      <c r="H33" s="160">
        <v>13.42</v>
      </c>
      <c r="I33" s="160">
        <v>134.19999999999999</v>
      </c>
      <c r="J33" s="140" t="s">
        <v>148</v>
      </c>
      <c r="K33" s="140">
        <v>137.1</v>
      </c>
      <c r="L33" s="161"/>
      <c r="M33" s="160">
        <f>IF(ISNUMBER(K33/G33),IF(NOT(K33/G33=0),K33/G33, " "), " ")</f>
        <v>3.2183098591549295</v>
      </c>
      <c r="N33" s="158" t="s">
        <v>149</v>
      </c>
    </row>
    <row r="34" spans="1:14" x14ac:dyDescent="0.25">
      <c r="A34" s="142" t="s">
        <v>101</v>
      </c>
      <c r="B34" s="143"/>
      <c r="C34" s="143"/>
      <c r="D34" s="143"/>
      <c r="E34" s="143"/>
      <c r="F34" s="143"/>
      <c r="G34" s="162">
        <v>351.32</v>
      </c>
      <c r="H34" s="163"/>
      <c r="I34" s="163"/>
      <c r="J34" s="163"/>
      <c r="K34" s="162">
        <v>3182.92</v>
      </c>
      <c r="L34" s="164"/>
      <c r="M34" s="162">
        <f ca="1">IF(ISNUMBER(INDIRECT("K" &amp; ROW())/INDIRECT("G" &amp; ROW())),INDIRECT("K" &amp; ROW())/INDIRECT("G" &amp; ROW()), " ")</f>
        <v>9.0598884208129338</v>
      </c>
      <c r="N34" s="144" t="s">
        <v>150</v>
      </c>
    </row>
    <row r="35" spans="1:14" x14ac:dyDescent="0.25">
      <c r="A35" s="142" t="s">
        <v>104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150</v>
      </c>
    </row>
    <row r="36" spans="1:14" x14ac:dyDescent="0.25">
      <c r="A36" s="142" t="s">
        <v>105</v>
      </c>
      <c r="B36" s="143"/>
      <c r="C36" s="143"/>
      <c r="D36" s="143"/>
      <c r="E36" s="143"/>
      <c r="F36" s="143"/>
      <c r="G36" s="162">
        <v>266.68</v>
      </c>
      <c r="H36" s="163"/>
      <c r="I36" s="163"/>
      <c r="J36" s="163"/>
      <c r="K36" s="162">
        <v>2939.07</v>
      </c>
      <c r="L36" s="164"/>
      <c r="M36" s="162">
        <f ca="1">IF(ISNUMBER(INDIRECT("K" &amp; ROW())/INDIRECT("G" &amp; ROW())),INDIRECT("K" &amp; ROW())/INDIRECT("G" &amp; ROW()), " ")</f>
        <v>11.020961451927404</v>
      </c>
      <c r="N36" s="144" t="s">
        <v>150</v>
      </c>
    </row>
    <row r="37" spans="1:14" x14ac:dyDescent="0.25">
      <c r="A37" s="142" t="s">
        <v>106</v>
      </c>
      <c r="B37" s="143"/>
      <c r="C37" s="143"/>
      <c r="D37" s="143"/>
      <c r="E37" s="143"/>
      <c r="F37" s="143"/>
      <c r="G37" s="162">
        <v>84.64</v>
      </c>
      <c r="H37" s="163"/>
      <c r="I37" s="163"/>
      <c r="J37" s="163"/>
      <c r="K37" s="162">
        <v>243.85</v>
      </c>
      <c r="L37" s="164"/>
      <c r="M37" s="162">
        <f ca="1">IF(ISNUMBER(INDIRECT("K" &amp; ROW())/INDIRECT("G" &amp; ROW())),INDIRECT("K" &amp; ROW())/INDIRECT("G" &amp; ROW()), " ")</f>
        <v>2.8810255198487713</v>
      </c>
      <c r="N37" s="144" t="s">
        <v>150</v>
      </c>
    </row>
    <row r="38" spans="1:14" x14ac:dyDescent="0.25">
      <c r="A38" s="145" t="s">
        <v>107</v>
      </c>
      <c r="B38" s="146"/>
      <c r="C38" s="146"/>
      <c r="D38" s="146"/>
      <c r="E38" s="146"/>
      <c r="F38" s="146"/>
      <c r="G38" s="165">
        <v>226.68</v>
      </c>
      <c r="H38" s="166"/>
      <c r="I38" s="166"/>
      <c r="J38" s="166"/>
      <c r="K38" s="165">
        <v>2498.21</v>
      </c>
      <c r="L38" s="167"/>
      <c r="M38" s="165">
        <f ca="1">IF(ISNUMBER(INDIRECT("K" &amp; ROW())/INDIRECT("G" &amp; ROW())),INDIRECT("K" &amp; ROW())/INDIRECT("G" &amp; ROW()), " ")</f>
        <v>11.020866419622376</v>
      </c>
      <c r="N38" s="147" t="s">
        <v>150</v>
      </c>
    </row>
    <row r="39" spans="1:14" x14ac:dyDescent="0.25">
      <c r="A39" s="145" t="s">
        <v>108</v>
      </c>
      <c r="B39" s="146"/>
      <c r="C39" s="146"/>
      <c r="D39" s="146"/>
      <c r="E39" s="146"/>
      <c r="F39" s="146"/>
      <c r="G39" s="165">
        <v>173.34</v>
      </c>
      <c r="H39" s="166"/>
      <c r="I39" s="166"/>
      <c r="J39" s="166"/>
      <c r="K39" s="165">
        <v>1910.4</v>
      </c>
      <c r="L39" s="167"/>
      <c r="M39" s="165">
        <f ca="1">IF(ISNUMBER(INDIRECT("K" &amp; ROW())/INDIRECT("G" &amp; ROW())),INDIRECT("K" &amp; ROW())/INDIRECT("G" &amp; ROW()), " ")</f>
        <v>11.021114572516442</v>
      </c>
      <c r="N39" s="147" t="s">
        <v>150</v>
      </c>
    </row>
    <row r="40" spans="1:14" x14ac:dyDescent="0.25">
      <c r="A40" s="145" t="s">
        <v>109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150</v>
      </c>
    </row>
    <row r="41" spans="1:14" x14ac:dyDescent="0.25">
      <c r="A41" s="142" t="s">
        <v>110</v>
      </c>
      <c r="B41" s="143"/>
      <c r="C41" s="143"/>
      <c r="D41" s="143"/>
      <c r="E41" s="143"/>
      <c r="F41" s="143"/>
      <c r="G41" s="162">
        <v>751.34</v>
      </c>
      <c r="H41" s="163"/>
      <c r="I41" s="163"/>
      <c r="J41" s="163"/>
      <c r="K41" s="162">
        <v>7591.53</v>
      </c>
      <c r="L41" s="164"/>
      <c r="M41" s="162">
        <f ca="1">IF(ISNUMBER(INDIRECT("K" &amp; ROW())/INDIRECT("G" &amp; ROW())),INDIRECT("K" &amp; ROW())/INDIRECT("G" &amp; ROW()), " ")</f>
        <v>10.103987542257832</v>
      </c>
      <c r="N41" s="144" t="s">
        <v>150</v>
      </c>
    </row>
    <row r="42" spans="1:14" x14ac:dyDescent="0.25">
      <c r="A42" s="142" t="s">
        <v>111</v>
      </c>
      <c r="B42" s="143"/>
      <c r="C42" s="143"/>
      <c r="D42" s="143"/>
      <c r="E42" s="143"/>
      <c r="F42" s="143"/>
      <c r="G42" s="162">
        <v>751.34</v>
      </c>
      <c r="H42" s="163"/>
      <c r="I42" s="163"/>
      <c r="J42" s="163"/>
      <c r="K42" s="162">
        <v>7591.53</v>
      </c>
      <c r="L42" s="164"/>
      <c r="M42" s="162">
        <f ca="1">IF(ISNUMBER(INDIRECT("K" &amp; ROW())/INDIRECT("G" &amp; ROW())),INDIRECT("K" &amp; ROW())/INDIRECT("G" &amp; ROW()), " ")</f>
        <v>10.103987542257832</v>
      </c>
      <c r="N42" s="144" t="s">
        <v>150</v>
      </c>
    </row>
    <row r="43" spans="1:14" x14ac:dyDescent="0.25">
      <c r="A43" s="145" t="s">
        <v>112</v>
      </c>
      <c r="B43" s="146"/>
      <c r="C43" s="146"/>
      <c r="D43" s="146"/>
      <c r="E43" s="146"/>
      <c r="F43" s="146"/>
      <c r="G43" s="165">
        <v>751.34</v>
      </c>
      <c r="H43" s="166"/>
      <c r="I43" s="166"/>
      <c r="J43" s="166"/>
      <c r="K43" s="165">
        <v>7591.53</v>
      </c>
      <c r="L43" s="167"/>
      <c r="M43" s="165">
        <f ca="1">IF(ISNUMBER(INDIRECT("K" &amp; ROW())/INDIRECT("G" &amp; ROW())),INDIRECT("K" &amp; ROW())/INDIRECT("G" &amp; ROW()), " ")</f>
        <v>10.103987542257832</v>
      </c>
      <c r="N43" s="147" t="s">
        <v>150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2015-03-27T05:20:39Z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