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6"/>
  <c r="M37"/>
  <c r="M38"/>
  <c r="M39"/>
  <c r="M41"/>
  <c r="M42"/>
  <c r="M43"/>
  <c r="M44"/>
  <c r="M45"/>
  <c r="M46"/>
  <c r="M47"/>
  <c r="M48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81"/>
  <c r="M82"/>
  <c r="M83"/>
  <c r="J15"/>
  <c r="G15"/>
  <c r="J13"/>
  <c r="G13"/>
  <c r="J12"/>
  <c r="G12"/>
  <c r="J11"/>
  <c r="G11"/>
  <c r="K31" i="8"/>
  <c r="H31"/>
  <c r="K29"/>
  <c r="H29"/>
  <c r="K28"/>
  <c r="H28"/>
  <c r="K27"/>
  <c r="H27"/>
  <c r="K154"/>
  <c r="K153"/>
  <c r="H154"/>
  <c r="H153"/>
  <c r="J14" i="16"/>
  <c r="G14"/>
  <c r="K30" i="8"/>
  <c r="H30"/>
  <c r="A18" i="16"/>
  <c r="B34" i="8"/>
  <c r="M88" i="16"/>
  <c r="M98"/>
  <c r="M97"/>
  <c r="M91"/>
  <c r="M84"/>
  <c r="M86"/>
  <c r="M93"/>
  <c r="M87"/>
  <c r="M96"/>
  <c r="M89"/>
  <c r="M94"/>
  <c r="M99"/>
  <c r="M92"/>
  <c r="M85"/>
  <c r="M90"/>
  <c r="M95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5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<sst xmlns="http://schemas.openxmlformats.org/spreadsheetml/2006/main" count="908" uniqueCount="523">
  <si>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</si>
  <si>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</si>
  <si>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</si>
  <si>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</si>
  <si>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</si>
  <si>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</si>
  <si>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</si>
  <si>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</si>
  <si>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</si>
  <si>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</si>
  <si>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</si>
  <si>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</si>
  <si>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</si>
  <si>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</si>
  <si>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</si>
  <si>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</si>
  <si>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</si>
  <si>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</si>
  <si>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</si>
  <si>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</si>
  <si>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</si>
  <si>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</si>
  <si>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</si>
  <si>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</si>
  <si>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</si>
  <si>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</si>
  <si>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</si>
  <si>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</si>
  <si>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</si>
  <si>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</si>
  <si>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</si>
  <si>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</si>
  <si>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</si>
  <si>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</si>
  <si>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</si>
  <si>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</si>
  <si>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</si>
  <si>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</si>
  <si>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</si>
  <si>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</si>
  <si>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</si>
  <si>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</si>
  <si>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</si>
  <si>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</si>
  <si>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</si>
  <si>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</si>
  <si>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</si>
  <si>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</si>
  <si>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</si>
  <si>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</si>
  <si>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</si>
  <si>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</si>
  <si>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</si>
  <si>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</si>
  <si>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</si>
  <si>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</si>
  <si>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</si>
  <si>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</si>
  <si>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</si>
  <si>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</si>
  <si>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</si>
  <si>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</si>
  <si>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</si>
  <si>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</si>
  <si>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</si>
  <si>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</si>
  <si>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</si>
  <si>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Цветная,6</t>
  </si>
  <si>
    <t>Сдал:  _________________ //</t>
  </si>
  <si>
    <t>Принял:  _________________ //</t>
  </si>
  <si>
    <t>Раздел 1. ЯНВАРЬ</t>
  </si>
  <si>
    <t>кв.3 10.01.2014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</si>
  <si>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</si>
  <si>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</si>
  <si>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</si>
  <si>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</si>
  <si>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Р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</si>
  <si>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</si>
  <si>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</si>
  <si>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</si>
  <si>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</si>
  <si>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</si>
  <si>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 xml:space="preserve">
_____
104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</si>
  <si>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</si>
  <si>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</si>
  <si>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</si>
  <si>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</si>
  <si>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</si>
  <si>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М</t>
  </si>
  <si>
    <t>Канализация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</si>
  <si>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</si>
  <si>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0,006
63
40</t>
  </si>
  <si>
    <t>10,79
_____
4,49</t>
  </si>
  <si>
    <t>6
4
3</t>
  </si>
  <si>
    <t>61
38
24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</si>
  <si>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1 326,06 = 6 525,64 - 99,8 x 52,10
НР 98%=128%*(0.9*0.85) от ФОТ
СП 56%=83%*(0.85*0.8) от ФОТ</t>
  </si>
  <si>
    <t>0,006
98
56</t>
  </si>
  <si>
    <t>888,33
_____
524,5</t>
  </si>
  <si>
    <t>36,38
_____
1,23</t>
  </si>
  <si>
    <t>9
6
4</t>
  </si>
  <si>
    <t>5
_____
4</t>
  </si>
  <si>
    <t>77
58
33</t>
  </si>
  <si>
    <t>59
_____
17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</si>
  <si>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</si>
  <si>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</si>
  <si>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</si>
  <si>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</si>
  <si>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ТСЦ-507-0833
Отвод 90° полиэтиленовый с удлиненным хвостовиком, диаметр: 110 мм (ТУ2248-001-18425183-01)
шт.</t>
  </si>
  <si>
    <t xml:space="preserve">
_____
201,21</t>
  </si>
  <si>
    <t xml:space="preserve">
_____
201</t>
  </si>
  <si>
    <t xml:space="preserve">
_____
426</t>
  </si>
  <si>
    <t>ТСЦ-101-1793
Манжеты резиновые
шт.</t>
  </si>
  <si>
    <t>2
98
56</t>
  </si>
  <si>
    <t xml:space="preserve">
_____
15,1</t>
  </si>
  <si>
    <t xml:space="preserve">
_____
30</t>
  </si>
  <si>
    <t xml:space="preserve">
_____
77</t>
  </si>
  <si>
    <t>Раздел 2. ФЕВРАЛЬ</t>
  </si>
  <si>
    <t>Очистка фильтров</t>
  </si>
  <si>
    <t>ТЕР18-06-007-01
Установка фильтров диаметром: 25 мм
10 фильтров
НР 98%=128%*(0.9*0.85) от ФОТ
СП 56%=83%*(0.85*0.8) от ФОТ</t>
  </si>
  <si>
    <t>0,1
98
56</t>
  </si>
  <si>
    <t>97,26
_____
7,46</t>
  </si>
  <si>
    <t>59,26
_____
0,16</t>
  </si>
  <si>
    <t>16
12
7</t>
  </si>
  <si>
    <t xml:space="preserve">
_____
4</t>
  </si>
  <si>
    <t>ТСЦ-302-1236
Сгоны стальные с муфтой и контргайкой, диаметром: 15 мм
шт.</t>
  </si>
  <si>
    <t xml:space="preserve">
_____
17,6</t>
  </si>
  <si>
    <t xml:space="preserve">
_____
35</t>
  </si>
  <si>
    <t xml:space="preserve">
_____
56</t>
  </si>
  <si>
    <t>ТЕРр65-23-3
Слив воды из системы
1000 м3 объема здания
НР 63%=74%*0.85 от ФОТ
СП 40%=50%*0.8 от ФОТ</t>
  </si>
  <si>
    <t>0,1
63
40</t>
  </si>
  <si>
    <t>Раздел 3. МАРТ</t>
  </si>
  <si>
    <t>кв.1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</si>
  <si>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</si>
  <si>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</si>
  <si>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 xml:space="preserve">
_____
8</t>
  </si>
  <si>
    <t>31
4
2</t>
  </si>
  <si>
    <t>4
_____
26</t>
  </si>
  <si>
    <t>0,3
111
51</t>
  </si>
  <si>
    <t xml:space="preserve">
_____
36</t>
  </si>
  <si>
    <t>Раздел 4. МАЙ</t>
  </si>
  <si>
    <t>кв.15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</si>
  <si>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</si>
  <si>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</si>
  <si>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</si>
  <si>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</si>
  <si>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</si>
  <si>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 xml:space="preserve">
_____
34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</si>
  <si>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</si>
  <si>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</si>
  <si>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</si>
  <si>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</si>
  <si>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</si>
  <si>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</si>
  <si>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</si>
  <si>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</si>
  <si>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</si>
  <si>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</si>
  <si>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</si>
  <si>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</si>
  <si>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5. ИЮНЬ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</si>
  <si>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</si>
  <si>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0,065
88
48</t>
  </si>
  <si>
    <t>2225,28
_____
105,38</t>
  </si>
  <si>
    <t>156
149
87</t>
  </si>
  <si>
    <t>145
_____
6</t>
  </si>
  <si>
    <t>1636
1403
765</t>
  </si>
  <si>
    <t>1594
_____
16</t>
  </si>
  <si>
    <t>ТСЦ-507-3367
Труба из полипропилена PN 25/25
м</t>
  </si>
  <si>
    <t>6,5
63
40</t>
  </si>
  <si>
    <t xml:space="preserve">
_____
16,92</t>
  </si>
  <si>
    <t xml:space="preserve">
_____
309</t>
  </si>
  <si>
    <t>ТСЦ-507-3174
Угольник 90 град. полипропиленовый диаметром 25 мм
шт.</t>
  </si>
  <si>
    <t>3
88
48</t>
  </si>
  <si>
    <t xml:space="preserve">
_____
2,45</t>
  </si>
  <si>
    <t xml:space="preserve">
_____
7</t>
  </si>
  <si>
    <t xml:space="preserve">
_____
18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</si>
  <si>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</si>
  <si>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</si>
  <si>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37</t>
  </si>
  <si>
    <t xml:space="preserve">
_____
88</t>
  </si>
  <si>
    <t>ТСЦ-507-5008
Муфта полипропиленовая соединительная диаметром 25 мм
шт.</t>
  </si>
  <si>
    <t xml:space="preserve">
_____
0,95</t>
  </si>
  <si>
    <t xml:space="preserve">
_____
3</t>
  </si>
  <si>
    <t xml:space="preserve">
_____
13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</si>
  <si>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</si>
  <si>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</si>
  <si>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</si>
  <si>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54,89
_____
1,4</t>
  </si>
  <si>
    <t>61
26
15</t>
  </si>
  <si>
    <t>25
_____
35</t>
  </si>
  <si>
    <t xml:space="preserve">
_____
116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</si>
  <si>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</si>
  <si>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</si>
  <si>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</si>
  <si>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113
18
10</t>
  </si>
  <si>
    <t>17
_____
96</t>
  </si>
  <si>
    <t xml:space="preserve">
_____
179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</si>
  <si>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</si>
  <si>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</si>
  <si>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</si>
  <si>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</si>
  <si>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</si>
  <si>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ТЕРр65-25-1
Смена: воздушных кранов радиаторов
100 шт.
НР 88%=103%*0.85 от ФОТ
СП 48%=60%*0.8 от ФОТ</t>
  </si>
  <si>
    <t>252,25
_____
797,86</t>
  </si>
  <si>
    <t>11
3
2</t>
  </si>
  <si>
    <t>3
_____
8</t>
  </si>
  <si>
    <t>46
25
13</t>
  </si>
  <si>
    <t>28
_____
18</t>
  </si>
  <si>
    <t>кв.7</t>
  </si>
  <si>
    <t>ТЕРр65-5-1
Ремонт вентилей и клапанов обратных муфтовых диаметром: до 20 мм
100 шт.
НР 88%=103%*0.85 от ФОТ
СП 48%=60%*0.8 от ФОТ</t>
  </si>
  <si>
    <t>ТСЦ-302-1832
Коронка .Кран шаровой муфтовый 11Б27П1, диаметром: 20 мм
(коронка ПЗ=0,5 (ОЗП=0,5; ЭМ=0,5 к расх.; ЗПМ=0,5; МАТ=0,5 к расх.; ТЗ=0,5; ТЗМ=0,5))
шт.</t>
  </si>
  <si>
    <t>1
88
48</t>
  </si>
  <si>
    <t xml:space="preserve">
_____
21,75</t>
  </si>
  <si>
    <t xml:space="preserve">
_____
22</t>
  </si>
  <si>
    <t xml:space="preserve">
_____
58</t>
  </si>
  <si>
    <t>ТЕРр65-5-1
Протяжка резьбовых оединений вентилей и клапанов обратных муфтовых диаметром: до 20 мм
100 шт.
НР 88%=103%*0.85 от ФОТ
СП 48%=60%*0.8 от ФОТ</t>
  </si>
  <si>
    <t>0,02
88
48</t>
  </si>
  <si>
    <t>20
20
11</t>
  </si>
  <si>
    <t>19
_____
1</t>
  </si>
  <si>
    <t>Раздел 6. ИЮЛЬ</t>
  </si>
  <si>
    <t>кв.16</t>
  </si>
  <si>
    <t>23
3
2</t>
  </si>
  <si>
    <t>3
_____
20</t>
  </si>
  <si>
    <t>45
7
4</t>
  </si>
  <si>
    <t>7
_____
38</t>
  </si>
  <si>
    <t xml:space="preserve">
_____
72</t>
  </si>
  <si>
    <t>0,003
88
48</t>
  </si>
  <si>
    <t>7
3
2</t>
  </si>
  <si>
    <t>3
_____
4</t>
  </si>
  <si>
    <t xml:space="preserve">
_____
14</t>
  </si>
  <si>
    <t>Раздел 7. АВГУСТ</t>
  </si>
  <si>
    <t>кв.9</t>
  </si>
  <si>
    <t>0,0006
111
51</t>
  </si>
  <si>
    <t xml:space="preserve">
_____
9</t>
  </si>
  <si>
    <t>Раздел 8. СЕНТЯБРЬ</t>
  </si>
  <si>
    <t>кв.20</t>
  </si>
  <si>
    <t>24
10
6</t>
  </si>
  <si>
    <t>10
_____
13</t>
  </si>
  <si>
    <t xml:space="preserve">
_____
46</t>
  </si>
  <si>
    <t>Раздел 9. ОТЯБРЬ</t>
  </si>
  <si>
    <t>кв.8</t>
  </si>
  <si>
    <t>0,45
63
40</t>
  </si>
  <si>
    <t>68
43
27</t>
  </si>
  <si>
    <t>0,006
88
48</t>
  </si>
  <si>
    <t>15
6
4</t>
  </si>
  <si>
    <t>6
_____
9</t>
  </si>
  <si>
    <t xml:space="preserve">
_____
28</t>
  </si>
  <si>
    <t>ТСЦ-302-1832
Кран шаровой муфтовый 11Б27П1, диаметром: 20 мм
шт.</t>
  </si>
  <si>
    <t xml:space="preserve">
_____
43,5</t>
  </si>
  <si>
    <t xml:space="preserve">
_____
44</t>
  </si>
  <si>
    <t>49
21
12</t>
  </si>
  <si>
    <t>20
_____
28</t>
  </si>
  <si>
    <t xml:space="preserve">
_____
92</t>
  </si>
  <si>
    <t>подвал</t>
  </si>
  <si>
    <t>в.31</t>
  </si>
  <si>
    <t xml:space="preserve">
_____
25</t>
  </si>
  <si>
    <t>Раздел 10. НОЯБРЬ_x000D_
НОЯБРЬ</t>
  </si>
  <si>
    <t>ремонт стояков отопления</t>
  </si>
  <si>
    <t>0,06
88
48</t>
  </si>
  <si>
    <t>144
138
80</t>
  </si>
  <si>
    <t>134
_____
5</t>
  </si>
  <si>
    <t>1510
1294
706</t>
  </si>
  <si>
    <t>1471
_____
15</t>
  </si>
  <si>
    <t>6
63
40</t>
  </si>
  <si>
    <t xml:space="preserve">
_____
102</t>
  </si>
  <si>
    <t xml:space="preserve">
_____
285</t>
  </si>
  <si>
    <t xml:space="preserve">
_____
2</t>
  </si>
  <si>
    <t xml:space="preserve">
_____
6</t>
  </si>
  <si>
    <t xml:space="preserve">
_____
12</t>
  </si>
  <si>
    <t xml:space="preserve">
_____
29</t>
  </si>
  <si>
    <t>3032
2871
1672</t>
  </si>
  <si>
    <t>2787
_____
230</t>
  </si>
  <si>
    <t xml:space="preserve">
_____
717</t>
  </si>
  <si>
    <t>2
88
48</t>
  </si>
  <si>
    <t xml:space="preserve">
_____
87</t>
  </si>
  <si>
    <t xml:space="preserve">
_____
233</t>
  </si>
  <si>
    <t>ТСЦ-302-1831
Кран шаровой муфтовый 11Б27П1, диаметром: 15 мм
шт.</t>
  </si>
  <si>
    <t xml:space="preserve">
_____
29,3</t>
  </si>
  <si>
    <t xml:space="preserve">
_____
75</t>
  </si>
  <si>
    <t>Раздел 11. ДЕКАБРЬ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</si>
  <si>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</si>
  <si>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811,45
_____
71,88</t>
  </si>
  <si>
    <t>1
1
1</t>
  </si>
  <si>
    <t>5
4
2</t>
  </si>
  <si>
    <t>0,5
111
51</t>
  </si>
  <si>
    <t xml:space="preserve">
_____
60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</si>
  <si>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</si>
  <si>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0,09
63
40</t>
  </si>
  <si>
    <t>Итого прямые затраты по акту</t>
  </si>
  <si>
    <t>3527
_____
2310</t>
  </si>
  <si>
    <t>355
_____
12</t>
  </si>
  <si>
    <t>5956
_____
4985</t>
  </si>
  <si>
    <t>1795
_____
134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</si>
  <si>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</si>
  <si>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</si>
  <si>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</si>
  <si>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</si>
  <si>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</si>
  <si>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</si>
  <si>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</si>
  <si>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</si>
  <si>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</si>
  <si>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</si>
  <si>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</si>
  <si>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</si>
  <si>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</si>
  <si>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</si>
  <si>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</si>
  <si>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</si>
  <si>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</si>
  <si>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</si>
  <si>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</si>
  <si>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</si>
  <si>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</si>
  <si>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
</t>
  </si>
  <si>
    <t>1-2-5</t>
  </si>
  <si>
    <t>Затраты труда рабочих (ср 2,5)</t>
  </si>
  <si>
    <t xml:space="preserve">10,33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</si>
  <si>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</si>
  <si>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</si>
  <si>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</si>
  <si>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</si>
  <si>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</si>
  <si>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</si>
  <si>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</si>
  <si>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</si>
  <si>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</si>
  <si>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</si>
  <si>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</si>
  <si>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>1-3-5</t>
  </si>
  <si>
    <t>Затраты труда рабочих (ср 3,5)</t>
  </si>
  <si>
    <t xml:space="preserve">11,47
</t>
  </si>
  <si>
    <t>1-3-8</t>
  </si>
  <si>
    <t>Затраты труда рабочих (ср 3,8)</t>
  </si>
  <si>
    <t xml:space="preserve">11,89
</t>
  </si>
  <si>
    <t>1-3-9</t>
  </si>
  <si>
    <t>Затраты труда рабочих (ср 3,9)</t>
  </si>
  <si>
    <t xml:space="preserve">12,03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</si>
  <si>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</si>
  <si>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</si>
  <si>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</si>
  <si>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</si>
  <si>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</si>
  <si>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</si>
  <si>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</si>
  <si>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</si>
  <si>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1-4-5</t>
  </si>
  <si>
    <t>Затраты труда рабочих (ср 4,5)...</t>
  </si>
  <si>
    <t xml:space="preserve">13,09
</t>
  </si>
  <si>
    <t xml:space="preserve">   - Затраты труда рабочих (ср 4,5)</t>
  </si>
  <si>
    <t xml:space="preserve">144,19
</t>
  </si>
  <si>
    <t>Затраты труда машинистов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</si>
  <si>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</si>
  <si>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</si>
  <si>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</si>
  <si>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</si>
  <si>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</si>
  <si>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</si>
  <si>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</si>
  <si>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</si>
  <si>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</si>
  <si>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</si>
  <si>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</si>
  <si>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</si>
  <si>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</si>
  <si>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</si>
  <si>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</si>
  <si>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</si>
  <si>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</si>
  <si>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</si>
  <si>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</si>
  <si>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</si>
  <si>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</si>
  <si>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</si>
  <si>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</si>
  <si>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</si>
  <si>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</si>
  <si>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</si>
  <si>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</si>
  <si>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</si>
  <si>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</si>
  <si>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</si>
  <si>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</si>
  <si>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</si>
  <si>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</si>
  <si>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</si>
  <si>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</si>
  <si>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</si>
  <si>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</si>
  <si>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</si>
  <si>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</si>
  <si>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</si>
  <si>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</si>
  <si>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</si>
  <si>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</si>
  <si>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</si>
  <si>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</si>
  <si>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</si>
  <si>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</si>
  <si>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</si>
  <si>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</si>
  <si>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</si>
  <si>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</si>
  <si>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</si>
  <si>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</si>
  <si>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</si>
  <si>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</si>
  <si>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</si>
  <si>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</si>
  <si>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</si>
  <si>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</si>
  <si>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</si>
  <si>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</si>
  <si>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</si>
  <si>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</si>
  <si>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</si>
  <si>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</si>
  <si>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</si>
  <si>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</si>
  <si>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</si>
  <si>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</si>
  <si>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</si>
  <si>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</si>
  <si>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</si>
  <si>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</si>
  <si>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</si>
  <si>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</si>
  <si>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</si>
  <si>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</si>
  <si>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</si>
  <si>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</si>
  <si>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</si>
  <si>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</si>
  <si>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</si>
  <si>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</si>
  <si>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</si>
  <si>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</si>
  <si>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</si>
  <si>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</si>
  <si>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</si>
  <si>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</si>
  <si>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</si>
  <si>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</si>
  <si>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</si>
  <si>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16,17
</t>
  </si>
  <si>
    <t>20.03.890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</si>
  <si>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</si>
  <si>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</si>
  <si>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</si>
  <si>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</si>
  <si>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</si>
  <si>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</si>
  <si>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</si>
  <si>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</si>
  <si>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</si>
  <si>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</si>
  <si>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</si>
  <si>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</si>
  <si>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</si>
  <si>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</si>
  <si>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</si>
  <si>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</si>
  <si>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</si>
  <si>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</si>
  <si>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</si>
  <si>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</si>
  <si>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</si>
  <si>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</si>
  <si>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</si>
  <si>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</si>
  <si>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</si>
  <si>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</si>
  <si>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</si>
  <si>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</si>
  <si>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</si>
  <si>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</si>
  <si>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</si>
  <si>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</si>
  <si>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</si>
  <si>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</si>
  <si>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</si>
  <si>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</si>
  <si>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К...</t>
  </si>
  <si>
    <t xml:space="preserve">43,5
</t>
  </si>
  <si>
    <t xml:space="preserve">116,32
</t>
  </si>
  <si>
    <t xml:space="preserve">   - Коронка .Кран шаровой муфтовый 11Б27П1, диаметром: 20 мм</t>
  </si>
  <si>
    <t xml:space="preserve">   - Кран шаровой муфтовый 11Б27П1, диаметром: 20 мм</t>
  </si>
  <si>
    <t>ТСЦ-507-0779</t>
  </si>
  <si>
    <t>Переход: «полиэтилен-сталь 110х108»</t>
  </si>
  <si>
    <t xml:space="preserve">700
</t>
  </si>
  <si>
    <t xml:space="preserve">896,57
</t>
  </si>
  <si>
    <t>ТСЦ-507-0833</t>
  </si>
  <si>
    <t>Отвод 90° полиэтиленовый с удлиненным хвостовиком, диаметр: 110 мм (ТУ2248-001-18425183-01)</t>
  </si>
  <si>
    <t xml:space="preserve">201,21
</t>
  </si>
  <si>
    <t xml:space="preserve">426,4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</si>
  <si>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</si>
  <si>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</si>
  <si>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</si>
  <si>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</si>
  <si>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</si>
  <si>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</si>
  <si>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</si>
  <si>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</si>
  <si>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</si>
  <si>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</si>
  <si>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</si>
  <si>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</si>
  <si>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</si>
  <si>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</si>
  <si>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</si>
  <si>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</si>
  <si>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</si>
  <si>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</si>
  <si>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</si>
  <si>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</si>
  <si>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</si>
  <si>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</si>
  <si>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</si>
  <si>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</si>
  <si>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</si>
  <si>
    <t>Подрядчик (Субподрядчик) :  ООО "ЭЛЕВКОН"</t>
  </si>
  <si>
    <t>Сдал:  _________________ /Зам ген.директора по технической работе    В.В. Корнеев/</t>
  </si>
  <si>
    <t>Объект : Цветная 6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</si>
</sst>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0" fontId="13" fillId="0" borderId="1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4" fontId="14" fillId="0" borderId="19" xfId="9" applyNumberFormat="1" applyFont="1" applyBorder="1"/>
    <xf numFmtId="164" fontId="14" fillId="0" borderId="5" xfId="9" applyNumberFormat="1" applyFont="1" applyBorder="1"/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5" fillId="0" borderId="0" xfId="23" applyFont="1">
      <alignment horizontal="center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72"/>
  <sheetViews>
    <sheetView showGridLines="0" tabSelected="1" topLeftCell="A144" workbookViewId="0">
      <selection activeCell="B156" sqref="B156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520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522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307.75</v>
      </c>
      <c r="X14" s="27">
        <v>307.75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</v>
      </c>
      <c r="X15" s="27">
        <v>1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35" t="s">
        <v>39</v>
      </c>
      <c r="I17" s="136"/>
      <c r="J17" s="135" t="s">
        <v>40</v>
      </c>
      <c r="K17" s="136"/>
      <c r="L17" s="139" t="s">
        <v>41</v>
      </c>
      <c r="M17" s="140"/>
      <c r="N17" s="140"/>
      <c r="O17" s="140"/>
      <c r="P17" s="140"/>
      <c r="Q17" s="140"/>
      <c r="R17" s="140"/>
      <c r="S17" s="140"/>
      <c r="T17" s="140"/>
      <c r="U17" s="140"/>
      <c r="V17" s="141"/>
    </row>
    <row r="18" spans="2:27" s="25" customFormat="1">
      <c r="B18" s="30"/>
      <c r="C18" s="29"/>
      <c r="D18" s="29"/>
      <c r="E18" s="29"/>
      <c r="H18" s="137"/>
      <c r="I18" s="138"/>
      <c r="J18" s="137"/>
      <c r="K18" s="13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42">
        <v>1</v>
      </c>
      <c r="I19" s="143"/>
      <c r="J19" s="144" t="s">
        <v>64</v>
      </c>
      <c r="K19" s="145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75">
      <c r="B22" s="146" t="s">
        <v>519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2">
      <c r="B23" s="147" t="s">
        <v>67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2">
      <c r="B24" s="113" t="s">
        <v>4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14" t="s">
        <v>20</v>
      </c>
      <c r="I26" s="115"/>
      <c r="J26" s="116"/>
      <c r="K26" s="114" t="s">
        <v>21</v>
      </c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6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17">
        <f>12546.37/1000</f>
        <v>12.546370000000001</v>
      </c>
      <c r="I27" s="118"/>
      <c r="J27" s="35" t="s">
        <v>6</v>
      </c>
      <c r="K27" s="127">
        <f>21838.93/1000</f>
        <v>21.838930000000001</v>
      </c>
      <c r="L27" s="128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17">
        <f>0/1000</f>
        <v>0</v>
      </c>
      <c r="I28" s="118"/>
      <c r="J28" s="35" t="s">
        <v>6</v>
      </c>
      <c r="K28" s="127">
        <f>0/1000</f>
        <v>0</v>
      </c>
      <c r="L28" s="128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17">
        <f>0/1000</f>
        <v>0</v>
      </c>
      <c r="I29" s="118"/>
      <c r="J29" s="35" t="s">
        <v>6</v>
      </c>
      <c r="K29" s="127">
        <f>0/1000</f>
        <v>0</v>
      </c>
      <c r="L29" s="128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17">
        <f>(W14+W15)/1000</f>
        <v>0.30875000000000002</v>
      </c>
      <c r="I30" s="118"/>
      <c r="J30" s="35" t="s">
        <v>8</v>
      </c>
      <c r="K30" s="127">
        <f>(X14+X15)/1000</f>
        <v>0.30875000000000002</v>
      </c>
      <c r="L30" s="128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3539</v>
      </c>
      <c r="Z30" s="71">
        <v>3587</v>
      </c>
      <c r="AA30" s="71">
        <v>2122</v>
      </c>
    </row>
    <row r="31" spans="2:27">
      <c r="B31" s="25"/>
      <c r="C31" s="25"/>
      <c r="D31" s="25"/>
      <c r="E31" s="28" t="s">
        <v>9</v>
      </c>
      <c r="F31" s="25"/>
      <c r="G31" s="25"/>
      <c r="H31" s="117">
        <f>3539/1000</f>
        <v>3.5390000000000001</v>
      </c>
      <c r="I31" s="118"/>
      <c r="J31" s="35" t="s">
        <v>6</v>
      </c>
      <c r="K31" s="127">
        <f>6090/1000</f>
        <v>6.09</v>
      </c>
      <c r="L31" s="128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6090</v>
      </c>
      <c r="Z31" s="72">
        <v>4786</v>
      </c>
      <c r="AA31" s="72">
        <v>2895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31" t="s">
        <v>59</v>
      </c>
      <c r="B36" s="132"/>
      <c r="C36" s="119" t="s">
        <v>11</v>
      </c>
      <c r="D36" s="119" t="s">
        <v>12</v>
      </c>
      <c r="E36" s="122" t="s">
        <v>13</v>
      </c>
      <c r="F36" s="123"/>
      <c r="G36" s="124"/>
      <c r="H36" s="122" t="s">
        <v>14</v>
      </c>
      <c r="I36" s="123"/>
      <c r="J36" s="124"/>
      <c r="K36" s="122" t="s">
        <v>15</v>
      </c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4"/>
    </row>
    <row r="37" spans="1:22" ht="18.75" customHeight="1" thickBot="1">
      <c r="A37" s="119" t="s">
        <v>60</v>
      </c>
      <c r="B37" s="133" t="s">
        <v>61</v>
      </c>
      <c r="C37" s="120"/>
      <c r="D37" s="120"/>
      <c r="E37" s="125" t="s">
        <v>2</v>
      </c>
      <c r="F37" s="47" t="s">
        <v>16</v>
      </c>
      <c r="G37" s="47" t="s">
        <v>17</v>
      </c>
      <c r="H37" s="125" t="s">
        <v>2</v>
      </c>
      <c r="I37" s="47" t="s">
        <v>16</v>
      </c>
      <c r="J37" s="47" t="s">
        <v>17</v>
      </c>
      <c r="K37" s="125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1"/>
      <c r="B38" s="134"/>
      <c r="C38" s="121"/>
      <c r="D38" s="121"/>
      <c r="E38" s="126"/>
      <c r="F38" s="47" t="s">
        <v>18</v>
      </c>
      <c r="G38" s="47" t="s">
        <v>19</v>
      </c>
      <c r="H38" s="126"/>
      <c r="I38" s="47" t="s">
        <v>18</v>
      </c>
      <c r="J38" s="47" t="s">
        <v>19</v>
      </c>
      <c r="K38" s="126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29" t="s">
        <v>70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</row>
    <row r="41" spans="1:22" ht="18.399999999999999" customHeight="1">
      <c r="A41" s="148" t="s">
        <v>71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</row>
    <row r="42" spans="1:22" ht="72">
      <c r="A42" s="80">
        <v>1</v>
      </c>
      <c r="B42" s="81">
        <v>1</v>
      </c>
      <c r="C42" s="82" t="s">
        <v>72</v>
      </c>
      <c r="D42" s="83" t="s">
        <v>73</v>
      </c>
      <c r="E42" s="84">
        <v>13.69</v>
      </c>
      <c r="F42" s="85">
        <v>13.69</v>
      </c>
      <c r="G42" s="84"/>
      <c r="H42" s="84" t="s">
        <v>74</v>
      </c>
      <c r="I42" s="84">
        <v>2</v>
      </c>
      <c r="J42" s="84"/>
      <c r="K42" s="84" t="s">
        <v>75</v>
      </c>
      <c r="L42" s="85">
        <v>18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72">
      <c r="A43" s="80">
        <v>2</v>
      </c>
      <c r="B43" s="81">
        <v>2</v>
      </c>
      <c r="C43" s="82" t="s">
        <v>77</v>
      </c>
      <c r="D43" s="83" t="s">
        <v>78</v>
      </c>
      <c r="E43" s="84">
        <v>15810.14</v>
      </c>
      <c r="F43" s="85" t="s">
        <v>79</v>
      </c>
      <c r="G43" s="84">
        <v>195.41</v>
      </c>
      <c r="H43" s="84" t="s">
        <v>80</v>
      </c>
      <c r="I43" s="84" t="s">
        <v>81</v>
      </c>
      <c r="J43" s="84"/>
      <c r="K43" s="84">
        <v>106</v>
      </c>
      <c r="L43" s="85" t="s">
        <v>82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>
        <v>2</v>
      </c>
    </row>
    <row r="44" spans="1:22" ht="48">
      <c r="A44" s="80">
        <v>3</v>
      </c>
      <c r="B44" s="81">
        <v>3</v>
      </c>
      <c r="C44" s="82" t="s">
        <v>83</v>
      </c>
      <c r="D44" s="83" t="s">
        <v>84</v>
      </c>
      <c r="E44" s="84">
        <v>26.3</v>
      </c>
      <c r="F44" s="85" t="s">
        <v>85</v>
      </c>
      <c r="G44" s="84"/>
      <c r="H44" s="84">
        <v>26</v>
      </c>
      <c r="I44" s="84" t="s">
        <v>86</v>
      </c>
      <c r="J44" s="84"/>
      <c r="K44" s="84">
        <v>121</v>
      </c>
      <c r="L44" s="85" t="s">
        <v>87</v>
      </c>
      <c r="M44" s="85"/>
      <c r="N44" s="85" t="s">
        <v>88</v>
      </c>
      <c r="O44" s="85"/>
      <c r="P44" s="85"/>
      <c r="Q44" s="85"/>
      <c r="R44" s="85"/>
      <c r="S44" s="85"/>
      <c r="T44" s="85"/>
      <c r="U44" s="85"/>
      <c r="V44" s="85"/>
    </row>
    <row r="45" spans="1:22" ht="18.399999999999999" customHeight="1">
      <c r="A45" s="148" t="s">
        <v>89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</row>
    <row r="46" spans="1:22" ht="96">
      <c r="A46" s="80">
        <v>4</v>
      </c>
      <c r="B46" s="81">
        <v>4</v>
      </c>
      <c r="C46" s="82" t="s">
        <v>90</v>
      </c>
      <c r="D46" s="83" t="s">
        <v>91</v>
      </c>
      <c r="E46" s="84">
        <v>922.65</v>
      </c>
      <c r="F46" s="85">
        <v>911.86</v>
      </c>
      <c r="G46" s="84" t="s">
        <v>92</v>
      </c>
      <c r="H46" s="84" t="s">
        <v>93</v>
      </c>
      <c r="I46" s="84">
        <v>6</v>
      </c>
      <c r="J46" s="84"/>
      <c r="K46" s="84" t="s">
        <v>94</v>
      </c>
      <c r="L46" s="85">
        <v>61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168">
      <c r="A47" s="80">
        <v>5</v>
      </c>
      <c r="B47" s="81">
        <v>5</v>
      </c>
      <c r="C47" s="82" t="s">
        <v>95</v>
      </c>
      <c r="D47" s="83" t="s">
        <v>96</v>
      </c>
      <c r="E47" s="84">
        <v>1449.2</v>
      </c>
      <c r="F47" s="85" t="s">
        <v>97</v>
      </c>
      <c r="G47" s="84" t="s">
        <v>98</v>
      </c>
      <c r="H47" s="84" t="s">
        <v>99</v>
      </c>
      <c r="I47" s="84" t="s">
        <v>100</v>
      </c>
      <c r="J47" s="84"/>
      <c r="K47" s="84" t="s">
        <v>101</v>
      </c>
      <c r="L47" s="85" t="s">
        <v>102</v>
      </c>
      <c r="M47" s="85"/>
      <c r="N47" s="85" t="s">
        <v>76</v>
      </c>
      <c r="O47" s="85"/>
      <c r="P47" s="85"/>
      <c r="Q47" s="85"/>
      <c r="R47" s="85"/>
      <c r="S47" s="85"/>
      <c r="T47" s="85"/>
      <c r="U47" s="85"/>
      <c r="V47" s="85">
        <v>1</v>
      </c>
    </row>
    <row r="48" spans="1:22" ht="36">
      <c r="A48" s="80">
        <v>6</v>
      </c>
      <c r="B48" s="81">
        <v>6</v>
      </c>
      <c r="C48" s="82" t="s">
        <v>103</v>
      </c>
      <c r="D48" s="83" t="s">
        <v>104</v>
      </c>
      <c r="E48" s="84">
        <v>700</v>
      </c>
      <c r="F48" s="85" t="s">
        <v>105</v>
      </c>
      <c r="G48" s="84"/>
      <c r="H48" s="84">
        <v>700</v>
      </c>
      <c r="I48" s="84" t="s">
        <v>105</v>
      </c>
      <c r="J48" s="84"/>
      <c r="K48" s="84">
        <v>897</v>
      </c>
      <c r="L48" s="85" t="s">
        <v>106</v>
      </c>
      <c r="M48" s="85"/>
      <c r="N48" s="85" t="s">
        <v>88</v>
      </c>
      <c r="O48" s="85"/>
      <c r="P48" s="85"/>
      <c r="Q48" s="85"/>
      <c r="R48" s="85"/>
      <c r="S48" s="85"/>
      <c r="T48" s="85"/>
      <c r="U48" s="85"/>
      <c r="V48" s="85"/>
    </row>
    <row r="49" spans="1:22" ht="60">
      <c r="A49" s="80">
        <v>7</v>
      </c>
      <c r="B49" s="81">
        <v>7</v>
      </c>
      <c r="C49" s="82" t="s">
        <v>107</v>
      </c>
      <c r="D49" s="83" t="s">
        <v>104</v>
      </c>
      <c r="E49" s="84">
        <v>201.21</v>
      </c>
      <c r="F49" s="85" t="s">
        <v>108</v>
      </c>
      <c r="G49" s="84"/>
      <c r="H49" s="84">
        <v>201</v>
      </c>
      <c r="I49" s="84" t="s">
        <v>109</v>
      </c>
      <c r="J49" s="84"/>
      <c r="K49" s="84">
        <v>426</v>
      </c>
      <c r="L49" s="85" t="s">
        <v>110</v>
      </c>
      <c r="M49" s="85"/>
      <c r="N49" s="85" t="s">
        <v>88</v>
      </c>
      <c r="O49" s="85"/>
      <c r="P49" s="85"/>
      <c r="Q49" s="85"/>
      <c r="R49" s="85"/>
      <c r="S49" s="85"/>
      <c r="T49" s="85"/>
      <c r="U49" s="85"/>
      <c r="V49" s="85"/>
    </row>
    <row r="50" spans="1:22" ht="36">
      <c r="A50" s="86">
        <v>8</v>
      </c>
      <c r="B50" s="87">
        <v>8</v>
      </c>
      <c r="C50" s="88" t="s">
        <v>111</v>
      </c>
      <c r="D50" s="89" t="s">
        <v>112</v>
      </c>
      <c r="E50" s="90">
        <v>15.1</v>
      </c>
      <c r="F50" s="91" t="s">
        <v>113</v>
      </c>
      <c r="G50" s="90"/>
      <c r="H50" s="90">
        <v>30</v>
      </c>
      <c r="I50" s="90" t="s">
        <v>114</v>
      </c>
      <c r="J50" s="90"/>
      <c r="K50" s="90">
        <v>77</v>
      </c>
      <c r="L50" s="91" t="s">
        <v>115</v>
      </c>
      <c r="M50" s="91"/>
      <c r="N50" s="91" t="s">
        <v>88</v>
      </c>
      <c r="O50" s="91"/>
      <c r="P50" s="91"/>
      <c r="Q50" s="91"/>
      <c r="R50" s="91"/>
      <c r="S50" s="91"/>
      <c r="T50" s="91"/>
      <c r="U50" s="91"/>
      <c r="V50" s="91"/>
    </row>
    <row r="51" spans="1:22" ht="19.350000000000001" customHeight="1">
      <c r="A51" s="129" t="s">
        <v>116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</row>
    <row r="52" spans="1:22" ht="18.399999999999999" customHeight="1">
      <c r="A52" s="148" t="s">
        <v>117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60">
      <c r="A53" s="80">
        <v>9</v>
      </c>
      <c r="B53" s="81">
        <v>9</v>
      </c>
      <c r="C53" s="82" t="s">
        <v>118</v>
      </c>
      <c r="D53" s="83" t="s">
        <v>119</v>
      </c>
      <c r="E53" s="84">
        <v>163.98</v>
      </c>
      <c r="F53" s="85" t="s">
        <v>120</v>
      </c>
      <c r="G53" s="84" t="s">
        <v>121</v>
      </c>
      <c r="H53" s="84" t="s">
        <v>122</v>
      </c>
      <c r="I53" s="84">
        <v>10</v>
      </c>
      <c r="J53" s="84">
        <v>6</v>
      </c>
      <c r="K53" s="84">
        <v>37</v>
      </c>
      <c r="L53" s="85" t="s">
        <v>123</v>
      </c>
      <c r="M53" s="85"/>
      <c r="N53" s="85" t="s">
        <v>76</v>
      </c>
      <c r="O53" s="85"/>
      <c r="P53" s="85"/>
      <c r="Q53" s="85"/>
      <c r="R53" s="85"/>
      <c r="S53" s="85"/>
      <c r="T53" s="85"/>
      <c r="U53" s="85"/>
      <c r="V53" s="85">
        <v>33</v>
      </c>
    </row>
    <row r="54" spans="1:22" ht="48">
      <c r="A54" s="80">
        <v>10</v>
      </c>
      <c r="B54" s="81">
        <v>10</v>
      </c>
      <c r="C54" s="82" t="s">
        <v>124</v>
      </c>
      <c r="D54" s="83" t="s">
        <v>112</v>
      </c>
      <c r="E54" s="84">
        <v>17.600000000000001</v>
      </c>
      <c r="F54" s="85" t="s">
        <v>125</v>
      </c>
      <c r="G54" s="84"/>
      <c r="H54" s="84">
        <v>35</v>
      </c>
      <c r="I54" s="84" t="s">
        <v>126</v>
      </c>
      <c r="J54" s="84"/>
      <c r="K54" s="84">
        <v>56</v>
      </c>
      <c r="L54" s="85" t="s">
        <v>127</v>
      </c>
      <c r="M54" s="85"/>
      <c r="N54" s="85" t="s">
        <v>88</v>
      </c>
      <c r="O54" s="85"/>
      <c r="P54" s="85"/>
      <c r="Q54" s="85"/>
      <c r="R54" s="85"/>
      <c r="S54" s="85"/>
      <c r="T54" s="85"/>
      <c r="U54" s="85"/>
      <c r="V54" s="85"/>
    </row>
    <row r="55" spans="1:22" ht="60">
      <c r="A55" s="86">
        <v>11</v>
      </c>
      <c r="B55" s="87">
        <v>11</v>
      </c>
      <c r="C55" s="88" t="s">
        <v>128</v>
      </c>
      <c r="D55" s="89" t="s">
        <v>129</v>
      </c>
      <c r="E55" s="90">
        <v>2.02</v>
      </c>
      <c r="F55" s="91">
        <v>2.02</v>
      </c>
      <c r="G55" s="90"/>
      <c r="H55" s="90"/>
      <c r="I55" s="90"/>
      <c r="J55" s="90"/>
      <c r="K55" s="90"/>
      <c r="L55" s="91"/>
      <c r="M55" s="91"/>
      <c r="N55" s="91" t="s">
        <v>76</v>
      </c>
      <c r="O55" s="91"/>
      <c r="P55" s="91"/>
      <c r="Q55" s="91"/>
      <c r="R55" s="91"/>
      <c r="S55" s="91"/>
      <c r="T55" s="91"/>
      <c r="U55" s="91"/>
      <c r="V55" s="91"/>
    </row>
    <row r="56" spans="1:22" ht="19.350000000000001" customHeight="1">
      <c r="A56" s="129" t="s">
        <v>130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</row>
    <row r="57" spans="1:22" ht="18.399999999999999" customHeight="1">
      <c r="A57" s="148" t="s">
        <v>131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ht="72">
      <c r="A58" s="80">
        <v>12</v>
      </c>
      <c r="B58" s="81">
        <v>12</v>
      </c>
      <c r="C58" s="82" t="s">
        <v>132</v>
      </c>
      <c r="D58" s="83" t="s">
        <v>133</v>
      </c>
      <c r="E58" s="84">
        <v>15810.14</v>
      </c>
      <c r="F58" s="85" t="s">
        <v>79</v>
      </c>
      <c r="G58" s="84">
        <v>195.41</v>
      </c>
      <c r="H58" s="84">
        <v>8</v>
      </c>
      <c r="I58" s="84" t="s">
        <v>134</v>
      </c>
      <c r="J58" s="84"/>
      <c r="K58" s="84" t="s">
        <v>135</v>
      </c>
      <c r="L58" s="85" t="s">
        <v>136</v>
      </c>
      <c r="M58" s="85"/>
      <c r="N58" s="85" t="s">
        <v>76</v>
      </c>
      <c r="O58" s="85"/>
      <c r="P58" s="85"/>
      <c r="Q58" s="85"/>
      <c r="R58" s="85"/>
      <c r="S58" s="85"/>
      <c r="T58" s="85"/>
      <c r="U58" s="85"/>
      <c r="V58" s="85">
        <v>1</v>
      </c>
    </row>
    <row r="59" spans="1:22" ht="48">
      <c r="A59" s="86">
        <v>13</v>
      </c>
      <c r="B59" s="87">
        <v>13</v>
      </c>
      <c r="C59" s="88" t="s">
        <v>83</v>
      </c>
      <c r="D59" s="89" t="s">
        <v>137</v>
      </c>
      <c r="E59" s="90">
        <v>26.3</v>
      </c>
      <c r="F59" s="91" t="s">
        <v>85</v>
      </c>
      <c r="G59" s="90"/>
      <c r="H59" s="90">
        <v>8</v>
      </c>
      <c r="I59" s="90" t="s">
        <v>134</v>
      </c>
      <c r="J59" s="90"/>
      <c r="K59" s="90">
        <v>36</v>
      </c>
      <c r="L59" s="91" t="s">
        <v>138</v>
      </c>
      <c r="M59" s="91"/>
      <c r="N59" s="91" t="s">
        <v>88</v>
      </c>
      <c r="O59" s="91"/>
      <c r="P59" s="91"/>
      <c r="Q59" s="91"/>
      <c r="R59" s="91"/>
      <c r="S59" s="91"/>
      <c r="T59" s="91"/>
      <c r="U59" s="91"/>
      <c r="V59" s="91"/>
    </row>
    <row r="60" spans="1:22" ht="19.350000000000001" customHeight="1">
      <c r="A60" s="129" t="s">
        <v>139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</row>
    <row r="61" spans="1:22" ht="18.399999999999999" customHeight="1">
      <c r="A61" s="148" t="s">
        <v>140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ht="72">
      <c r="A62" s="80">
        <v>14</v>
      </c>
      <c r="B62" s="81">
        <v>14</v>
      </c>
      <c r="C62" s="82" t="s">
        <v>141</v>
      </c>
      <c r="D62" s="83" t="s">
        <v>142</v>
      </c>
      <c r="E62" s="84">
        <v>508.07</v>
      </c>
      <c r="F62" s="85" t="s">
        <v>143</v>
      </c>
      <c r="G62" s="84">
        <v>1.03</v>
      </c>
      <c r="H62" s="84" t="s">
        <v>144</v>
      </c>
      <c r="I62" s="84" t="s">
        <v>145</v>
      </c>
      <c r="J62" s="84"/>
      <c r="K62" s="84">
        <v>34</v>
      </c>
      <c r="L62" s="85" t="s">
        <v>146</v>
      </c>
      <c r="M62" s="85"/>
      <c r="N62" s="85" t="s">
        <v>76</v>
      </c>
      <c r="O62" s="85"/>
      <c r="P62" s="85"/>
      <c r="Q62" s="85"/>
      <c r="R62" s="85"/>
      <c r="S62" s="85"/>
      <c r="T62" s="85"/>
      <c r="U62" s="85"/>
      <c r="V62" s="85"/>
    </row>
    <row r="63" spans="1:22" ht="72">
      <c r="A63" s="80">
        <v>15</v>
      </c>
      <c r="B63" s="81">
        <v>15</v>
      </c>
      <c r="C63" s="82" t="s">
        <v>147</v>
      </c>
      <c r="D63" s="83" t="s">
        <v>148</v>
      </c>
      <c r="E63" s="84">
        <v>5.36</v>
      </c>
      <c r="F63" s="85">
        <v>2.16</v>
      </c>
      <c r="G63" s="84" t="s">
        <v>149</v>
      </c>
      <c r="H63" s="84" t="s">
        <v>150</v>
      </c>
      <c r="I63" s="84">
        <v>216</v>
      </c>
      <c r="J63" s="84" t="s">
        <v>151</v>
      </c>
      <c r="K63" s="84" t="s">
        <v>152</v>
      </c>
      <c r="L63" s="85">
        <v>2377</v>
      </c>
      <c r="M63" s="85"/>
      <c r="N63" s="85" t="s">
        <v>76</v>
      </c>
      <c r="O63" s="85"/>
      <c r="P63" s="85"/>
      <c r="Q63" s="85"/>
      <c r="R63" s="85"/>
      <c r="S63" s="85"/>
      <c r="T63" s="85"/>
      <c r="U63" s="85"/>
      <c r="V63" s="85" t="s">
        <v>153</v>
      </c>
    </row>
    <row r="64" spans="1:22" ht="36">
      <c r="A64" s="86">
        <v>16</v>
      </c>
      <c r="B64" s="87">
        <v>16</v>
      </c>
      <c r="C64" s="88" t="s">
        <v>154</v>
      </c>
      <c r="D64" s="89" t="s">
        <v>155</v>
      </c>
      <c r="E64" s="90">
        <v>11011</v>
      </c>
      <c r="F64" s="91" t="s">
        <v>156</v>
      </c>
      <c r="G64" s="90"/>
      <c r="H64" s="90">
        <v>110</v>
      </c>
      <c r="I64" s="90" t="s">
        <v>157</v>
      </c>
      <c r="J64" s="90"/>
      <c r="K64" s="90">
        <v>31</v>
      </c>
      <c r="L64" s="91" t="s">
        <v>158</v>
      </c>
      <c r="M64" s="91"/>
      <c r="N64" s="91" t="s">
        <v>88</v>
      </c>
      <c r="O64" s="91"/>
      <c r="P64" s="91"/>
      <c r="Q64" s="91"/>
      <c r="R64" s="91"/>
      <c r="S64" s="91"/>
      <c r="T64" s="91"/>
      <c r="U64" s="91"/>
      <c r="V64" s="91"/>
    </row>
    <row r="65" spans="1:22" ht="19.350000000000001" customHeight="1">
      <c r="A65" s="129" t="s">
        <v>159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</row>
    <row r="66" spans="1:22" ht="18.399999999999999" customHeight="1">
      <c r="A66" s="148" t="s">
        <v>131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ht="120">
      <c r="A67" s="80">
        <v>17</v>
      </c>
      <c r="B67" s="81">
        <v>17</v>
      </c>
      <c r="C67" s="82" t="s">
        <v>160</v>
      </c>
      <c r="D67" s="83" t="s">
        <v>161</v>
      </c>
      <c r="E67" s="84">
        <v>2406.83</v>
      </c>
      <c r="F67" s="85" t="s">
        <v>162</v>
      </c>
      <c r="G67" s="84">
        <v>76.17</v>
      </c>
      <c r="H67" s="84" t="s">
        <v>163</v>
      </c>
      <c r="I67" s="84" t="s">
        <v>164</v>
      </c>
      <c r="J67" s="84">
        <v>5</v>
      </c>
      <c r="K67" s="84" t="s">
        <v>165</v>
      </c>
      <c r="L67" s="85" t="s">
        <v>166</v>
      </c>
      <c r="M67" s="85"/>
      <c r="N67" s="85" t="s">
        <v>76</v>
      </c>
      <c r="O67" s="85"/>
      <c r="P67" s="85"/>
      <c r="Q67" s="85"/>
      <c r="R67" s="85"/>
      <c r="S67" s="85"/>
      <c r="T67" s="85"/>
      <c r="U67" s="85"/>
      <c r="V67" s="85">
        <v>26</v>
      </c>
    </row>
    <row r="68" spans="1:22" ht="36">
      <c r="A68" s="80">
        <v>18</v>
      </c>
      <c r="B68" s="81">
        <v>18</v>
      </c>
      <c r="C68" s="82" t="s">
        <v>167</v>
      </c>
      <c r="D68" s="83" t="s">
        <v>168</v>
      </c>
      <c r="E68" s="84">
        <v>16.920000000000002</v>
      </c>
      <c r="F68" s="85" t="s">
        <v>169</v>
      </c>
      <c r="G68" s="84"/>
      <c r="H68" s="84">
        <v>110</v>
      </c>
      <c r="I68" s="84" t="s">
        <v>157</v>
      </c>
      <c r="J68" s="84"/>
      <c r="K68" s="84">
        <v>309</v>
      </c>
      <c r="L68" s="85" t="s">
        <v>170</v>
      </c>
      <c r="M68" s="85"/>
      <c r="N68" s="85" t="s">
        <v>88</v>
      </c>
      <c r="O68" s="85"/>
      <c r="P68" s="85"/>
      <c r="Q68" s="85"/>
      <c r="R68" s="85"/>
      <c r="S68" s="85"/>
      <c r="T68" s="85"/>
      <c r="U68" s="85"/>
      <c r="V68" s="85"/>
    </row>
    <row r="69" spans="1:22" ht="48">
      <c r="A69" s="80">
        <v>19</v>
      </c>
      <c r="B69" s="81">
        <v>19</v>
      </c>
      <c r="C69" s="82" t="s">
        <v>171</v>
      </c>
      <c r="D69" s="83" t="s">
        <v>172</v>
      </c>
      <c r="E69" s="84">
        <v>2.4500000000000002</v>
      </c>
      <c r="F69" s="85" t="s">
        <v>173</v>
      </c>
      <c r="G69" s="84"/>
      <c r="H69" s="84">
        <v>7</v>
      </c>
      <c r="I69" s="84" t="s">
        <v>174</v>
      </c>
      <c r="J69" s="84"/>
      <c r="K69" s="84">
        <v>18</v>
      </c>
      <c r="L69" s="85" t="s">
        <v>175</v>
      </c>
      <c r="M69" s="85"/>
      <c r="N69" s="85" t="s">
        <v>88</v>
      </c>
      <c r="O69" s="85"/>
      <c r="P69" s="85"/>
      <c r="Q69" s="85"/>
      <c r="R69" s="85"/>
      <c r="S69" s="85"/>
      <c r="T69" s="85"/>
      <c r="U69" s="85"/>
      <c r="V69" s="85"/>
    </row>
    <row r="70" spans="1:22" ht="60">
      <c r="A70" s="80">
        <v>20</v>
      </c>
      <c r="B70" s="81">
        <v>20</v>
      </c>
      <c r="C70" s="82" t="s">
        <v>176</v>
      </c>
      <c r="D70" s="83" t="s">
        <v>172</v>
      </c>
      <c r="E70" s="84">
        <v>12.46</v>
      </c>
      <c r="F70" s="85" t="s">
        <v>177</v>
      </c>
      <c r="G70" s="84"/>
      <c r="H70" s="84">
        <v>37</v>
      </c>
      <c r="I70" s="84" t="s">
        <v>178</v>
      </c>
      <c r="J70" s="84"/>
      <c r="K70" s="84">
        <v>88</v>
      </c>
      <c r="L70" s="85" t="s">
        <v>179</v>
      </c>
      <c r="M70" s="85"/>
      <c r="N70" s="85" t="s">
        <v>88</v>
      </c>
      <c r="O70" s="85"/>
      <c r="P70" s="85"/>
      <c r="Q70" s="85"/>
      <c r="R70" s="85"/>
      <c r="S70" s="85"/>
      <c r="T70" s="85"/>
      <c r="U70" s="85"/>
      <c r="V70" s="85"/>
    </row>
    <row r="71" spans="1:22" ht="48">
      <c r="A71" s="80">
        <v>21</v>
      </c>
      <c r="B71" s="81">
        <v>21</v>
      </c>
      <c r="C71" s="82" t="s">
        <v>180</v>
      </c>
      <c r="D71" s="83" t="s">
        <v>172</v>
      </c>
      <c r="E71" s="84">
        <v>0.95</v>
      </c>
      <c r="F71" s="85" t="s">
        <v>181</v>
      </c>
      <c r="G71" s="84"/>
      <c r="H71" s="84">
        <v>3</v>
      </c>
      <c r="I71" s="84" t="s">
        <v>182</v>
      </c>
      <c r="J71" s="84"/>
      <c r="K71" s="84">
        <v>13</v>
      </c>
      <c r="L71" s="85" t="s">
        <v>183</v>
      </c>
      <c r="M71" s="85"/>
      <c r="N71" s="85" t="s">
        <v>88</v>
      </c>
      <c r="O71" s="85"/>
      <c r="P71" s="85"/>
      <c r="Q71" s="85"/>
      <c r="R71" s="85"/>
      <c r="S71" s="85"/>
      <c r="T71" s="85"/>
      <c r="U71" s="85"/>
      <c r="V71" s="85"/>
    </row>
    <row r="72" spans="1:22" ht="18.399999999999999" customHeight="1">
      <c r="A72" s="148" t="s">
        <v>131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ht="96">
      <c r="A73" s="80">
        <v>22</v>
      </c>
      <c r="B73" s="81">
        <v>22</v>
      </c>
      <c r="C73" s="82" t="s">
        <v>184</v>
      </c>
      <c r="D73" s="83" t="s">
        <v>185</v>
      </c>
      <c r="E73" s="84">
        <v>2435.67</v>
      </c>
      <c r="F73" s="85" t="s">
        <v>186</v>
      </c>
      <c r="G73" s="84" t="s">
        <v>187</v>
      </c>
      <c r="H73" s="84" t="s">
        <v>188</v>
      </c>
      <c r="I73" s="84" t="s">
        <v>189</v>
      </c>
      <c r="J73" s="84">
        <v>1</v>
      </c>
      <c r="K73" s="84">
        <v>123</v>
      </c>
      <c r="L73" s="85" t="s">
        <v>190</v>
      </c>
      <c r="M73" s="85"/>
      <c r="N73" s="85" t="s">
        <v>76</v>
      </c>
      <c r="O73" s="85"/>
      <c r="P73" s="85"/>
      <c r="Q73" s="85"/>
      <c r="R73" s="85"/>
      <c r="S73" s="85"/>
      <c r="T73" s="85"/>
      <c r="U73" s="85"/>
      <c r="V73" s="85">
        <v>7</v>
      </c>
    </row>
    <row r="74" spans="1:22" ht="72">
      <c r="A74" s="80">
        <v>23</v>
      </c>
      <c r="B74" s="81">
        <v>23</v>
      </c>
      <c r="C74" s="82" t="s">
        <v>191</v>
      </c>
      <c r="D74" s="83" t="s">
        <v>142</v>
      </c>
      <c r="E74" s="84">
        <v>2250.2399999999998</v>
      </c>
      <c r="F74" s="85" t="s">
        <v>192</v>
      </c>
      <c r="G74" s="84" t="s">
        <v>193</v>
      </c>
      <c r="H74" s="84" t="s">
        <v>194</v>
      </c>
      <c r="I74" s="84" t="s">
        <v>195</v>
      </c>
      <c r="J74" s="84"/>
      <c r="K74" s="84">
        <v>179</v>
      </c>
      <c r="L74" s="85" t="s">
        <v>196</v>
      </c>
      <c r="M74" s="85"/>
      <c r="N74" s="85" t="s">
        <v>76</v>
      </c>
      <c r="O74" s="85"/>
      <c r="P74" s="85"/>
      <c r="Q74" s="85"/>
      <c r="R74" s="85"/>
      <c r="S74" s="85"/>
      <c r="T74" s="85"/>
      <c r="U74" s="85"/>
      <c r="V74" s="85"/>
    </row>
    <row r="75" spans="1:22" ht="72">
      <c r="A75" s="80">
        <v>24</v>
      </c>
      <c r="B75" s="81">
        <v>24</v>
      </c>
      <c r="C75" s="82" t="s">
        <v>197</v>
      </c>
      <c r="D75" s="83" t="s">
        <v>198</v>
      </c>
      <c r="E75" s="84">
        <v>1010.59</v>
      </c>
      <c r="F75" s="85" t="s">
        <v>199</v>
      </c>
      <c r="G75" s="84">
        <v>5.16</v>
      </c>
      <c r="H75" s="84" t="s">
        <v>200</v>
      </c>
      <c r="I75" s="84" t="s">
        <v>201</v>
      </c>
      <c r="J75" s="84"/>
      <c r="K75" s="84">
        <v>3</v>
      </c>
      <c r="L75" s="85" t="s">
        <v>182</v>
      </c>
      <c r="M75" s="85"/>
      <c r="N75" s="85" t="s">
        <v>76</v>
      </c>
      <c r="O75" s="85"/>
      <c r="P75" s="85"/>
      <c r="Q75" s="85"/>
      <c r="R75" s="85"/>
      <c r="S75" s="85"/>
      <c r="T75" s="85"/>
      <c r="U75" s="85"/>
      <c r="V75" s="85"/>
    </row>
    <row r="76" spans="1:22" ht="60">
      <c r="A76" s="80">
        <v>25</v>
      </c>
      <c r="B76" s="81">
        <v>25</v>
      </c>
      <c r="C76" s="82" t="s">
        <v>202</v>
      </c>
      <c r="D76" s="83" t="s">
        <v>198</v>
      </c>
      <c r="E76" s="84">
        <v>1050.1099999999999</v>
      </c>
      <c r="F76" s="85" t="s">
        <v>203</v>
      </c>
      <c r="G76" s="84"/>
      <c r="H76" s="84" t="s">
        <v>204</v>
      </c>
      <c r="I76" s="84" t="s">
        <v>205</v>
      </c>
      <c r="J76" s="84"/>
      <c r="K76" s="84" t="s">
        <v>206</v>
      </c>
      <c r="L76" s="85" t="s">
        <v>207</v>
      </c>
      <c r="M76" s="85"/>
      <c r="N76" s="85" t="s">
        <v>76</v>
      </c>
      <c r="O76" s="85"/>
      <c r="P76" s="85"/>
      <c r="Q76" s="85"/>
      <c r="R76" s="85"/>
      <c r="S76" s="85"/>
      <c r="T76" s="85"/>
      <c r="U76" s="85"/>
      <c r="V76" s="85"/>
    </row>
    <row r="77" spans="1:22" ht="18.399999999999999" customHeight="1">
      <c r="A77" s="148" t="s">
        <v>208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ht="72">
      <c r="A78" s="80">
        <v>26</v>
      </c>
      <c r="B78" s="81">
        <v>26</v>
      </c>
      <c r="C78" s="82" t="s">
        <v>209</v>
      </c>
      <c r="D78" s="83" t="s">
        <v>198</v>
      </c>
      <c r="E78" s="84">
        <v>1010.59</v>
      </c>
      <c r="F78" s="85" t="s">
        <v>199</v>
      </c>
      <c r="G78" s="84">
        <v>5.16</v>
      </c>
      <c r="H78" s="84" t="s">
        <v>200</v>
      </c>
      <c r="I78" s="84" t="s">
        <v>201</v>
      </c>
      <c r="J78" s="84"/>
      <c r="K78" s="84">
        <v>3</v>
      </c>
      <c r="L78" s="85" t="s">
        <v>182</v>
      </c>
      <c r="M78" s="85"/>
      <c r="N78" s="85" t="s">
        <v>76</v>
      </c>
      <c r="O78" s="85"/>
      <c r="P78" s="85"/>
      <c r="Q78" s="85"/>
      <c r="R78" s="85"/>
      <c r="S78" s="85"/>
      <c r="T78" s="85"/>
      <c r="U78" s="85"/>
      <c r="V78" s="85"/>
    </row>
    <row r="79" spans="1:22" ht="84">
      <c r="A79" s="80">
        <v>27</v>
      </c>
      <c r="B79" s="81">
        <v>27</v>
      </c>
      <c r="C79" s="82" t="s">
        <v>210</v>
      </c>
      <c r="D79" s="83" t="s">
        <v>211</v>
      </c>
      <c r="E79" s="84">
        <v>21.75</v>
      </c>
      <c r="F79" s="85" t="s">
        <v>212</v>
      </c>
      <c r="G79" s="84"/>
      <c r="H79" s="84">
        <v>22</v>
      </c>
      <c r="I79" s="84" t="s">
        <v>213</v>
      </c>
      <c r="J79" s="84"/>
      <c r="K79" s="84">
        <v>58</v>
      </c>
      <c r="L79" s="85" t="s">
        <v>214</v>
      </c>
      <c r="M79" s="85"/>
      <c r="N79" s="85" t="s">
        <v>88</v>
      </c>
      <c r="O79" s="85"/>
      <c r="P79" s="85"/>
      <c r="Q79" s="85"/>
      <c r="R79" s="85"/>
      <c r="S79" s="85"/>
      <c r="T79" s="85"/>
      <c r="U79" s="85"/>
      <c r="V79" s="85"/>
    </row>
    <row r="80" spans="1:22" ht="84">
      <c r="A80" s="86">
        <v>28</v>
      </c>
      <c r="B80" s="87">
        <v>28</v>
      </c>
      <c r="C80" s="88" t="s">
        <v>215</v>
      </c>
      <c r="D80" s="89" t="s">
        <v>216</v>
      </c>
      <c r="E80" s="90">
        <v>1010.59</v>
      </c>
      <c r="F80" s="91" t="s">
        <v>199</v>
      </c>
      <c r="G80" s="90">
        <v>5.16</v>
      </c>
      <c r="H80" s="90" t="s">
        <v>217</v>
      </c>
      <c r="I80" s="90" t="s">
        <v>218</v>
      </c>
      <c r="J80" s="90"/>
      <c r="K80" s="90">
        <v>5</v>
      </c>
      <c r="L80" s="91" t="s">
        <v>123</v>
      </c>
      <c r="M80" s="91"/>
      <c r="N80" s="91" t="s">
        <v>76</v>
      </c>
      <c r="O80" s="91"/>
      <c r="P80" s="91"/>
      <c r="Q80" s="91"/>
      <c r="R80" s="91"/>
      <c r="S80" s="91"/>
      <c r="T80" s="91"/>
      <c r="U80" s="91"/>
      <c r="V80" s="91">
        <v>1</v>
      </c>
    </row>
    <row r="81" spans="1:22" ht="19.350000000000001" customHeight="1">
      <c r="A81" s="129" t="s">
        <v>219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</row>
    <row r="82" spans="1:22" ht="18.399999999999999" customHeight="1">
      <c r="A82" s="148" t="s">
        <v>220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ht="72">
      <c r="A83" s="80">
        <v>29</v>
      </c>
      <c r="B83" s="81">
        <v>29</v>
      </c>
      <c r="C83" s="82" t="s">
        <v>191</v>
      </c>
      <c r="D83" s="83" t="s">
        <v>198</v>
      </c>
      <c r="E83" s="84">
        <v>2250.2399999999998</v>
      </c>
      <c r="F83" s="85" t="s">
        <v>192</v>
      </c>
      <c r="G83" s="84" t="s">
        <v>193</v>
      </c>
      <c r="H83" s="84" t="s">
        <v>221</v>
      </c>
      <c r="I83" s="84" t="s">
        <v>222</v>
      </c>
      <c r="J83" s="84"/>
      <c r="K83" s="84">
        <v>36</v>
      </c>
      <c r="L83" s="85" t="s">
        <v>138</v>
      </c>
      <c r="M83" s="85"/>
      <c r="N83" s="85" t="s">
        <v>76</v>
      </c>
      <c r="O83" s="85"/>
      <c r="P83" s="85"/>
      <c r="Q83" s="85"/>
      <c r="R83" s="85"/>
      <c r="S83" s="85"/>
      <c r="T83" s="85"/>
      <c r="U83" s="85"/>
      <c r="V83" s="85"/>
    </row>
    <row r="84" spans="1:22" ht="18.399999999999999" customHeight="1">
      <c r="A84" s="148" t="s">
        <v>220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ht="72">
      <c r="A85" s="80">
        <v>30</v>
      </c>
      <c r="B85" s="81">
        <v>30</v>
      </c>
      <c r="C85" s="82" t="s">
        <v>191</v>
      </c>
      <c r="D85" s="83" t="s">
        <v>216</v>
      </c>
      <c r="E85" s="84">
        <v>2250.2399999999998</v>
      </c>
      <c r="F85" s="85" t="s">
        <v>192</v>
      </c>
      <c r="G85" s="84" t="s">
        <v>193</v>
      </c>
      <c r="H85" s="84" t="s">
        <v>223</v>
      </c>
      <c r="I85" s="84" t="s">
        <v>224</v>
      </c>
      <c r="J85" s="84"/>
      <c r="K85" s="84">
        <v>72</v>
      </c>
      <c r="L85" s="85" t="s">
        <v>225</v>
      </c>
      <c r="M85" s="85"/>
      <c r="N85" s="85" t="s">
        <v>76</v>
      </c>
      <c r="O85" s="85"/>
      <c r="P85" s="85"/>
      <c r="Q85" s="85"/>
      <c r="R85" s="85"/>
      <c r="S85" s="85"/>
      <c r="T85" s="85"/>
      <c r="U85" s="85"/>
      <c r="V85" s="85"/>
    </row>
    <row r="86" spans="1:22" ht="96">
      <c r="A86" s="86">
        <v>31</v>
      </c>
      <c r="B86" s="87">
        <v>31</v>
      </c>
      <c r="C86" s="88" t="s">
        <v>184</v>
      </c>
      <c r="D86" s="89" t="s">
        <v>226</v>
      </c>
      <c r="E86" s="90">
        <v>2435.67</v>
      </c>
      <c r="F86" s="91" t="s">
        <v>186</v>
      </c>
      <c r="G86" s="90" t="s">
        <v>187</v>
      </c>
      <c r="H86" s="90" t="s">
        <v>227</v>
      </c>
      <c r="I86" s="90" t="s">
        <v>228</v>
      </c>
      <c r="J86" s="90"/>
      <c r="K86" s="90">
        <v>15</v>
      </c>
      <c r="L86" s="91" t="s">
        <v>229</v>
      </c>
      <c r="M86" s="91"/>
      <c r="N86" s="91" t="s">
        <v>76</v>
      </c>
      <c r="O86" s="91"/>
      <c r="P86" s="91"/>
      <c r="Q86" s="91"/>
      <c r="R86" s="91"/>
      <c r="S86" s="91"/>
      <c r="T86" s="91"/>
      <c r="U86" s="91"/>
      <c r="V86" s="91">
        <v>1</v>
      </c>
    </row>
    <row r="87" spans="1:22" ht="19.350000000000001" customHeight="1">
      <c r="A87" s="129" t="s">
        <v>230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</row>
    <row r="88" spans="1:22" ht="18.399999999999999" customHeight="1">
      <c r="A88" s="148" t="s">
        <v>231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ht="72">
      <c r="A89" s="80">
        <v>32</v>
      </c>
      <c r="B89" s="81">
        <v>32</v>
      </c>
      <c r="C89" s="82" t="s">
        <v>77</v>
      </c>
      <c r="D89" s="83" t="s">
        <v>232</v>
      </c>
      <c r="E89" s="84">
        <v>15810.14</v>
      </c>
      <c r="F89" s="85" t="s">
        <v>79</v>
      </c>
      <c r="G89" s="84">
        <v>195.41</v>
      </c>
      <c r="H89" s="84">
        <v>9</v>
      </c>
      <c r="I89" s="84" t="s">
        <v>233</v>
      </c>
      <c r="J89" s="84"/>
      <c r="K89" s="84">
        <v>32</v>
      </c>
      <c r="L89" s="85" t="s">
        <v>158</v>
      </c>
      <c r="M89" s="85"/>
      <c r="N89" s="85" t="s">
        <v>76</v>
      </c>
      <c r="O89" s="85"/>
      <c r="P89" s="85"/>
      <c r="Q89" s="85"/>
      <c r="R89" s="85"/>
      <c r="S89" s="85"/>
      <c r="T89" s="85"/>
      <c r="U89" s="85"/>
      <c r="V89" s="85">
        <v>1</v>
      </c>
    </row>
    <row r="90" spans="1:22" ht="48">
      <c r="A90" s="86">
        <v>33</v>
      </c>
      <c r="B90" s="87">
        <v>33</v>
      </c>
      <c r="C90" s="88" t="s">
        <v>83</v>
      </c>
      <c r="D90" s="89" t="s">
        <v>137</v>
      </c>
      <c r="E90" s="90">
        <v>26.3</v>
      </c>
      <c r="F90" s="91" t="s">
        <v>85</v>
      </c>
      <c r="G90" s="90"/>
      <c r="H90" s="90">
        <v>8</v>
      </c>
      <c r="I90" s="90" t="s">
        <v>134</v>
      </c>
      <c r="J90" s="90"/>
      <c r="K90" s="90">
        <v>36</v>
      </c>
      <c r="L90" s="91" t="s">
        <v>138</v>
      </c>
      <c r="M90" s="91"/>
      <c r="N90" s="91" t="s">
        <v>88</v>
      </c>
      <c r="O90" s="91"/>
      <c r="P90" s="91"/>
      <c r="Q90" s="91"/>
      <c r="R90" s="91"/>
      <c r="S90" s="91"/>
      <c r="T90" s="91"/>
      <c r="U90" s="91"/>
      <c r="V90" s="91"/>
    </row>
    <row r="91" spans="1:22" ht="19.350000000000001" customHeight="1">
      <c r="A91" s="129" t="s">
        <v>234</v>
      </c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</row>
    <row r="92" spans="1:22" ht="18.399999999999999" customHeight="1">
      <c r="A92" s="148" t="s">
        <v>231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ht="72">
      <c r="A93" s="80">
        <v>34</v>
      </c>
      <c r="B93" s="81">
        <v>34</v>
      </c>
      <c r="C93" s="82" t="s">
        <v>77</v>
      </c>
      <c r="D93" s="83" t="s">
        <v>232</v>
      </c>
      <c r="E93" s="84">
        <v>15810.14</v>
      </c>
      <c r="F93" s="85" t="s">
        <v>79</v>
      </c>
      <c r="G93" s="84">
        <v>195.41</v>
      </c>
      <c r="H93" s="84">
        <v>9</v>
      </c>
      <c r="I93" s="84" t="s">
        <v>233</v>
      </c>
      <c r="J93" s="84"/>
      <c r="K93" s="84">
        <v>32</v>
      </c>
      <c r="L93" s="85" t="s">
        <v>158</v>
      </c>
      <c r="M93" s="85"/>
      <c r="N93" s="85" t="s">
        <v>76</v>
      </c>
      <c r="O93" s="85"/>
      <c r="P93" s="85"/>
      <c r="Q93" s="85"/>
      <c r="R93" s="85"/>
      <c r="S93" s="85"/>
      <c r="T93" s="85"/>
      <c r="U93" s="85"/>
      <c r="V93" s="85">
        <v>1</v>
      </c>
    </row>
    <row r="94" spans="1:22" ht="48">
      <c r="A94" s="80">
        <v>35</v>
      </c>
      <c r="B94" s="81">
        <v>35</v>
      </c>
      <c r="C94" s="82" t="s">
        <v>83</v>
      </c>
      <c r="D94" s="83" t="s">
        <v>137</v>
      </c>
      <c r="E94" s="84">
        <v>26.3</v>
      </c>
      <c r="F94" s="85" t="s">
        <v>85</v>
      </c>
      <c r="G94" s="84"/>
      <c r="H94" s="84">
        <v>8</v>
      </c>
      <c r="I94" s="84" t="s">
        <v>134</v>
      </c>
      <c r="J94" s="84"/>
      <c r="K94" s="84">
        <v>36</v>
      </c>
      <c r="L94" s="85" t="s">
        <v>138</v>
      </c>
      <c r="M94" s="85"/>
      <c r="N94" s="85" t="s">
        <v>88</v>
      </c>
      <c r="O94" s="85"/>
      <c r="P94" s="85"/>
      <c r="Q94" s="85"/>
      <c r="R94" s="85"/>
      <c r="S94" s="85"/>
      <c r="T94" s="85"/>
      <c r="U94" s="85"/>
      <c r="V94" s="85"/>
    </row>
    <row r="95" spans="1:22" ht="18.399999999999999" customHeight="1">
      <c r="A95" s="148" t="s">
        <v>235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</row>
    <row r="96" spans="1:22" ht="72">
      <c r="A96" s="80">
        <v>36</v>
      </c>
      <c r="B96" s="81">
        <v>36</v>
      </c>
      <c r="C96" s="82" t="s">
        <v>191</v>
      </c>
      <c r="D96" s="83" t="s">
        <v>216</v>
      </c>
      <c r="E96" s="84">
        <v>2250.2399999999998</v>
      </c>
      <c r="F96" s="85" t="s">
        <v>192</v>
      </c>
      <c r="G96" s="84" t="s">
        <v>193</v>
      </c>
      <c r="H96" s="84" t="s">
        <v>223</v>
      </c>
      <c r="I96" s="84" t="s">
        <v>224</v>
      </c>
      <c r="J96" s="84"/>
      <c r="K96" s="84">
        <v>72</v>
      </c>
      <c r="L96" s="85" t="s">
        <v>225</v>
      </c>
      <c r="M96" s="85"/>
      <c r="N96" s="85" t="s">
        <v>76</v>
      </c>
      <c r="O96" s="85"/>
      <c r="P96" s="85"/>
      <c r="Q96" s="85"/>
      <c r="R96" s="85"/>
      <c r="S96" s="85"/>
      <c r="T96" s="85"/>
      <c r="U96" s="85"/>
      <c r="V96" s="85"/>
    </row>
    <row r="97" spans="1:22" ht="96">
      <c r="A97" s="80">
        <v>37</v>
      </c>
      <c r="B97" s="81">
        <v>37</v>
      </c>
      <c r="C97" s="82" t="s">
        <v>184</v>
      </c>
      <c r="D97" s="83" t="s">
        <v>198</v>
      </c>
      <c r="E97" s="84">
        <v>2435.67</v>
      </c>
      <c r="F97" s="85" t="s">
        <v>186</v>
      </c>
      <c r="G97" s="84" t="s">
        <v>187</v>
      </c>
      <c r="H97" s="84" t="s">
        <v>236</v>
      </c>
      <c r="I97" s="84" t="s">
        <v>237</v>
      </c>
      <c r="J97" s="84">
        <v>1</v>
      </c>
      <c r="K97" s="84">
        <v>49</v>
      </c>
      <c r="L97" s="85" t="s">
        <v>238</v>
      </c>
      <c r="M97" s="85"/>
      <c r="N97" s="85" t="s">
        <v>76</v>
      </c>
      <c r="O97" s="85"/>
      <c r="P97" s="85"/>
      <c r="Q97" s="85"/>
      <c r="R97" s="85"/>
      <c r="S97" s="85"/>
      <c r="T97" s="85"/>
      <c r="U97" s="85"/>
      <c r="V97" s="85">
        <v>3</v>
      </c>
    </row>
    <row r="98" spans="1:22" ht="18.399999999999999" customHeight="1">
      <c r="A98" s="148" t="s">
        <v>235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ht="72">
      <c r="A99" s="86">
        <v>38</v>
      </c>
      <c r="B99" s="87">
        <v>38</v>
      </c>
      <c r="C99" s="88" t="s">
        <v>191</v>
      </c>
      <c r="D99" s="89" t="s">
        <v>198</v>
      </c>
      <c r="E99" s="90">
        <v>2250.2399999999998</v>
      </c>
      <c r="F99" s="91" t="s">
        <v>192</v>
      </c>
      <c r="G99" s="90" t="s">
        <v>193</v>
      </c>
      <c r="H99" s="90" t="s">
        <v>221</v>
      </c>
      <c r="I99" s="90" t="s">
        <v>222</v>
      </c>
      <c r="J99" s="90"/>
      <c r="K99" s="90">
        <v>36</v>
      </c>
      <c r="L99" s="91" t="s">
        <v>138</v>
      </c>
      <c r="M99" s="91"/>
      <c r="N99" s="91" t="s">
        <v>76</v>
      </c>
      <c r="O99" s="91"/>
      <c r="P99" s="91"/>
      <c r="Q99" s="91"/>
      <c r="R99" s="91"/>
      <c r="S99" s="91"/>
      <c r="T99" s="91"/>
      <c r="U99" s="91"/>
      <c r="V99" s="91"/>
    </row>
    <row r="100" spans="1:22" ht="19.350000000000001" customHeight="1">
      <c r="A100" s="129" t="s">
        <v>239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</row>
    <row r="101" spans="1:22" ht="18.399999999999999" customHeight="1">
      <c r="A101" s="148" t="s">
        <v>240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ht="72">
      <c r="A102" s="80">
        <v>39</v>
      </c>
      <c r="B102" s="81">
        <v>39</v>
      </c>
      <c r="C102" s="82" t="s">
        <v>72</v>
      </c>
      <c r="D102" s="83" t="s">
        <v>241</v>
      </c>
      <c r="E102" s="84">
        <v>13.69</v>
      </c>
      <c r="F102" s="85">
        <v>13.69</v>
      </c>
      <c r="G102" s="84"/>
      <c r="H102" s="84" t="s">
        <v>93</v>
      </c>
      <c r="I102" s="84">
        <v>6</v>
      </c>
      <c r="J102" s="84"/>
      <c r="K102" s="84" t="s">
        <v>242</v>
      </c>
      <c r="L102" s="85">
        <v>68</v>
      </c>
      <c r="M102" s="85"/>
      <c r="N102" s="85" t="s">
        <v>76</v>
      </c>
      <c r="O102" s="85"/>
      <c r="P102" s="85"/>
      <c r="Q102" s="85"/>
      <c r="R102" s="85"/>
      <c r="S102" s="85"/>
      <c r="T102" s="85"/>
      <c r="U102" s="85"/>
      <c r="V102" s="85"/>
    </row>
    <row r="103" spans="1:22" ht="96">
      <c r="A103" s="80">
        <v>40</v>
      </c>
      <c r="B103" s="81">
        <v>40</v>
      </c>
      <c r="C103" s="82" t="s">
        <v>184</v>
      </c>
      <c r="D103" s="83" t="s">
        <v>243</v>
      </c>
      <c r="E103" s="84">
        <v>2435.67</v>
      </c>
      <c r="F103" s="85" t="s">
        <v>186</v>
      </c>
      <c r="G103" s="84" t="s">
        <v>187</v>
      </c>
      <c r="H103" s="84" t="s">
        <v>244</v>
      </c>
      <c r="I103" s="84" t="s">
        <v>245</v>
      </c>
      <c r="J103" s="84"/>
      <c r="K103" s="84">
        <v>30</v>
      </c>
      <c r="L103" s="85" t="s">
        <v>246</v>
      </c>
      <c r="M103" s="85"/>
      <c r="N103" s="85" t="s">
        <v>76</v>
      </c>
      <c r="O103" s="85"/>
      <c r="P103" s="85"/>
      <c r="Q103" s="85"/>
      <c r="R103" s="85"/>
      <c r="S103" s="85"/>
      <c r="T103" s="85"/>
      <c r="U103" s="85"/>
      <c r="V103" s="85">
        <v>2</v>
      </c>
    </row>
    <row r="104" spans="1:22" ht="72">
      <c r="A104" s="80">
        <v>41</v>
      </c>
      <c r="B104" s="81">
        <v>41</v>
      </c>
      <c r="C104" s="82" t="s">
        <v>197</v>
      </c>
      <c r="D104" s="83" t="s">
        <v>198</v>
      </c>
      <c r="E104" s="84">
        <v>1010.59</v>
      </c>
      <c r="F104" s="85" t="s">
        <v>199</v>
      </c>
      <c r="G104" s="84">
        <v>5.16</v>
      </c>
      <c r="H104" s="84" t="s">
        <v>200</v>
      </c>
      <c r="I104" s="84" t="s">
        <v>201</v>
      </c>
      <c r="J104" s="84"/>
      <c r="K104" s="84">
        <v>3</v>
      </c>
      <c r="L104" s="85" t="s">
        <v>182</v>
      </c>
      <c r="M104" s="85"/>
      <c r="N104" s="85" t="s">
        <v>76</v>
      </c>
      <c r="O104" s="85"/>
      <c r="P104" s="85"/>
      <c r="Q104" s="85"/>
      <c r="R104" s="85"/>
      <c r="S104" s="85"/>
      <c r="T104" s="85"/>
      <c r="U104" s="85"/>
      <c r="V104" s="85"/>
    </row>
    <row r="105" spans="1:22" ht="48">
      <c r="A105" s="80">
        <v>42</v>
      </c>
      <c r="B105" s="81">
        <v>42</v>
      </c>
      <c r="C105" s="82" t="s">
        <v>247</v>
      </c>
      <c r="D105" s="83" t="s">
        <v>211</v>
      </c>
      <c r="E105" s="84">
        <v>43.5</v>
      </c>
      <c r="F105" s="85" t="s">
        <v>248</v>
      </c>
      <c r="G105" s="84"/>
      <c r="H105" s="84">
        <v>44</v>
      </c>
      <c r="I105" s="84" t="s">
        <v>249</v>
      </c>
      <c r="J105" s="84"/>
      <c r="K105" s="84">
        <v>116</v>
      </c>
      <c r="L105" s="85" t="s">
        <v>190</v>
      </c>
      <c r="M105" s="85"/>
      <c r="N105" s="85" t="s">
        <v>88</v>
      </c>
      <c r="O105" s="85"/>
      <c r="P105" s="85"/>
      <c r="Q105" s="85"/>
      <c r="R105" s="85"/>
      <c r="S105" s="85"/>
      <c r="T105" s="85"/>
      <c r="U105" s="85"/>
      <c r="V105" s="85"/>
    </row>
    <row r="106" spans="1:22" ht="18.399999999999999" customHeight="1">
      <c r="A106" s="148" t="s">
        <v>240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</row>
    <row r="107" spans="1:22" ht="72">
      <c r="A107" s="80">
        <v>43</v>
      </c>
      <c r="B107" s="81">
        <v>43</v>
      </c>
      <c r="C107" s="82" t="s">
        <v>72</v>
      </c>
      <c r="D107" s="83" t="s">
        <v>241</v>
      </c>
      <c r="E107" s="84">
        <v>13.69</v>
      </c>
      <c r="F107" s="85">
        <v>13.69</v>
      </c>
      <c r="G107" s="84"/>
      <c r="H107" s="84" t="s">
        <v>93</v>
      </c>
      <c r="I107" s="84">
        <v>6</v>
      </c>
      <c r="J107" s="84"/>
      <c r="K107" s="84" t="s">
        <v>242</v>
      </c>
      <c r="L107" s="85">
        <v>68</v>
      </c>
      <c r="M107" s="85"/>
      <c r="N107" s="85" t="s">
        <v>76</v>
      </c>
      <c r="O107" s="85"/>
      <c r="P107" s="85"/>
      <c r="Q107" s="85"/>
      <c r="R107" s="85"/>
      <c r="S107" s="85"/>
      <c r="T107" s="85"/>
      <c r="U107" s="85"/>
      <c r="V107" s="85"/>
    </row>
    <row r="108" spans="1:22" ht="96">
      <c r="A108" s="80">
        <v>44</v>
      </c>
      <c r="B108" s="81">
        <v>44</v>
      </c>
      <c r="C108" s="82" t="s">
        <v>184</v>
      </c>
      <c r="D108" s="83" t="s">
        <v>216</v>
      </c>
      <c r="E108" s="84">
        <v>2435.67</v>
      </c>
      <c r="F108" s="85" t="s">
        <v>186</v>
      </c>
      <c r="G108" s="84" t="s">
        <v>187</v>
      </c>
      <c r="H108" s="84" t="s">
        <v>250</v>
      </c>
      <c r="I108" s="84" t="s">
        <v>251</v>
      </c>
      <c r="J108" s="84">
        <v>1</v>
      </c>
      <c r="K108" s="84">
        <v>98</v>
      </c>
      <c r="L108" s="85" t="s">
        <v>252</v>
      </c>
      <c r="M108" s="85"/>
      <c r="N108" s="85" t="s">
        <v>76</v>
      </c>
      <c r="O108" s="85"/>
      <c r="P108" s="85"/>
      <c r="Q108" s="85"/>
      <c r="R108" s="85"/>
      <c r="S108" s="85"/>
      <c r="T108" s="85"/>
      <c r="U108" s="85"/>
      <c r="V108" s="85">
        <v>6</v>
      </c>
    </row>
    <row r="109" spans="1:22" ht="18.399999999999999" customHeight="1">
      <c r="A109" s="148" t="s">
        <v>235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</row>
    <row r="110" spans="1:22" ht="72">
      <c r="A110" s="80">
        <v>45</v>
      </c>
      <c r="B110" s="81">
        <v>45</v>
      </c>
      <c r="C110" s="82" t="s">
        <v>72</v>
      </c>
      <c r="D110" s="83" t="s">
        <v>241</v>
      </c>
      <c r="E110" s="84">
        <v>13.69</v>
      </c>
      <c r="F110" s="85">
        <v>13.69</v>
      </c>
      <c r="G110" s="84"/>
      <c r="H110" s="84" t="s">
        <v>93</v>
      </c>
      <c r="I110" s="84">
        <v>6</v>
      </c>
      <c r="J110" s="84"/>
      <c r="K110" s="84" t="s">
        <v>242</v>
      </c>
      <c r="L110" s="85">
        <v>68</v>
      </c>
      <c r="M110" s="85"/>
      <c r="N110" s="85" t="s">
        <v>76</v>
      </c>
      <c r="O110" s="85"/>
      <c r="P110" s="85"/>
      <c r="Q110" s="85"/>
      <c r="R110" s="85"/>
      <c r="S110" s="85"/>
      <c r="T110" s="85"/>
      <c r="U110" s="85"/>
      <c r="V110" s="85"/>
    </row>
    <row r="111" spans="1:22" ht="96">
      <c r="A111" s="80">
        <v>46</v>
      </c>
      <c r="B111" s="81">
        <v>46</v>
      </c>
      <c r="C111" s="82" t="s">
        <v>184</v>
      </c>
      <c r="D111" s="83" t="s">
        <v>198</v>
      </c>
      <c r="E111" s="84">
        <v>2435.67</v>
      </c>
      <c r="F111" s="85" t="s">
        <v>186</v>
      </c>
      <c r="G111" s="84" t="s">
        <v>187</v>
      </c>
      <c r="H111" s="84" t="s">
        <v>236</v>
      </c>
      <c r="I111" s="84" t="s">
        <v>237</v>
      </c>
      <c r="J111" s="84">
        <v>1</v>
      </c>
      <c r="K111" s="84">
        <v>49</v>
      </c>
      <c r="L111" s="85" t="s">
        <v>238</v>
      </c>
      <c r="M111" s="85"/>
      <c r="N111" s="85" t="s">
        <v>76</v>
      </c>
      <c r="O111" s="85"/>
      <c r="P111" s="85"/>
      <c r="Q111" s="85"/>
      <c r="R111" s="85"/>
      <c r="S111" s="85"/>
      <c r="T111" s="85"/>
      <c r="U111" s="85"/>
      <c r="V111" s="85">
        <v>3</v>
      </c>
    </row>
    <row r="112" spans="1:22" ht="72">
      <c r="A112" s="80">
        <v>47</v>
      </c>
      <c r="B112" s="81">
        <v>47</v>
      </c>
      <c r="C112" s="82" t="s">
        <v>191</v>
      </c>
      <c r="D112" s="83" t="s">
        <v>198</v>
      </c>
      <c r="E112" s="84">
        <v>2250.2399999999998</v>
      </c>
      <c r="F112" s="85" t="s">
        <v>192</v>
      </c>
      <c r="G112" s="84" t="s">
        <v>193</v>
      </c>
      <c r="H112" s="84" t="s">
        <v>221</v>
      </c>
      <c r="I112" s="84" t="s">
        <v>222</v>
      </c>
      <c r="J112" s="84"/>
      <c r="K112" s="84">
        <v>36</v>
      </c>
      <c r="L112" s="85" t="s">
        <v>138</v>
      </c>
      <c r="M112" s="85"/>
      <c r="N112" s="85" t="s">
        <v>76</v>
      </c>
      <c r="O112" s="85"/>
      <c r="P112" s="85"/>
      <c r="Q112" s="85"/>
      <c r="R112" s="85"/>
      <c r="S112" s="85"/>
      <c r="T112" s="85"/>
      <c r="U112" s="85"/>
      <c r="V112" s="85"/>
    </row>
    <row r="113" spans="1:22" ht="18.399999999999999" customHeight="1">
      <c r="A113" s="148" t="s">
        <v>253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ht="72">
      <c r="A114" s="80">
        <v>48</v>
      </c>
      <c r="B114" s="81">
        <v>48</v>
      </c>
      <c r="C114" s="82" t="s">
        <v>72</v>
      </c>
      <c r="D114" s="83" t="s">
        <v>241</v>
      </c>
      <c r="E114" s="84">
        <v>13.69</v>
      </c>
      <c r="F114" s="85">
        <v>13.69</v>
      </c>
      <c r="G114" s="84"/>
      <c r="H114" s="84" t="s">
        <v>93</v>
      </c>
      <c r="I114" s="84">
        <v>6</v>
      </c>
      <c r="J114" s="84"/>
      <c r="K114" s="84" t="s">
        <v>242</v>
      </c>
      <c r="L114" s="85">
        <v>68</v>
      </c>
      <c r="M114" s="85"/>
      <c r="N114" s="85" t="s">
        <v>76</v>
      </c>
      <c r="O114" s="85"/>
      <c r="P114" s="85"/>
      <c r="Q114" s="85"/>
      <c r="R114" s="85"/>
      <c r="S114" s="85"/>
      <c r="T114" s="85"/>
      <c r="U114" s="85"/>
      <c r="V114" s="85"/>
    </row>
    <row r="115" spans="1:22" ht="72">
      <c r="A115" s="80">
        <v>49</v>
      </c>
      <c r="B115" s="81">
        <v>49</v>
      </c>
      <c r="C115" s="82" t="s">
        <v>197</v>
      </c>
      <c r="D115" s="83" t="s">
        <v>198</v>
      </c>
      <c r="E115" s="84">
        <v>1010.59</v>
      </c>
      <c r="F115" s="85" t="s">
        <v>199</v>
      </c>
      <c r="G115" s="84">
        <v>5.16</v>
      </c>
      <c r="H115" s="84" t="s">
        <v>200</v>
      </c>
      <c r="I115" s="84" t="s">
        <v>201</v>
      </c>
      <c r="J115" s="84"/>
      <c r="K115" s="84">
        <v>3</v>
      </c>
      <c r="L115" s="85" t="s">
        <v>182</v>
      </c>
      <c r="M115" s="85"/>
      <c r="N115" s="85" t="s">
        <v>76</v>
      </c>
      <c r="O115" s="85"/>
      <c r="P115" s="85"/>
      <c r="Q115" s="85"/>
      <c r="R115" s="85"/>
      <c r="S115" s="85"/>
      <c r="T115" s="85"/>
      <c r="U115" s="85"/>
      <c r="V115" s="85"/>
    </row>
    <row r="116" spans="1:22" ht="48">
      <c r="A116" s="80">
        <v>50</v>
      </c>
      <c r="B116" s="81">
        <v>50</v>
      </c>
      <c r="C116" s="82" t="s">
        <v>247</v>
      </c>
      <c r="D116" s="83" t="s">
        <v>211</v>
      </c>
      <c r="E116" s="84">
        <v>43.5</v>
      </c>
      <c r="F116" s="85" t="s">
        <v>248</v>
      </c>
      <c r="G116" s="84"/>
      <c r="H116" s="84">
        <v>44</v>
      </c>
      <c r="I116" s="84" t="s">
        <v>249</v>
      </c>
      <c r="J116" s="84"/>
      <c r="K116" s="84">
        <v>116</v>
      </c>
      <c r="L116" s="85" t="s">
        <v>190</v>
      </c>
      <c r="M116" s="85"/>
      <c r="N116" s="85" t="s">
        <v>88</v>
      </c>
      <c r="O116" s="85"/>
      <c r="P116" s="85"/>
      <c r="Q116" s="85"/>
      <c r="R116" s="85"/>
      <c r="S116" s="85"/>
      <c r="T116" s="85"/>
      <c r="U116" s="85"/>
      <c r="V116" s="85"/>
    </row>
    <row r="117" spans="1:22" ht="18.399999999999999" customHeight="1">
      <c r="A117" s="148" t="s">
        <v>254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</row>
    <row r="118" spans="1:22" ht="72">
      <c r="A118" s="80">
        <v>51</v>
      </c>
      <c r="B118" s="81">
        <v>51</v>
      </c>
      <c r="C118" s="82" t="s">
        <v>77</v>
      </c>
      <c r="D118" s="83" t="s">
        <v>133</v>
      </c>
      <c r="E118" s="84">
        <v>15810.14</v>
      </c>
      <c r="F118" s="85" t="s">
        <v>79</v>
      </c>
      <c r="G118" s="84">
        <v>195.41</v>
      </c>
      <c r="H118" s="84">
        <v>8</v>
      </c>
      <c r="I118" s="84" t="s">
        <v>134</v>
      </c>
      <c r="J118" s="84"/>
      <c r="K118" s="84">
        <v>26</v>
      </c>
      <c r="L118" s="85" t="s">
        <v>255</v>
      </c>
      <c r="M118" s="85"/>
      <c r="N118" s="85" t="s">
        <v>76</v>
      </c>
      <c r="O118" s="85"/>
      <c r="P118" s="85"/>
      <c r="Q118" s="85"/>
      <c r="R118" s="85"/>
      <c r="S118" s="85"/>
      <c r="T118" s="85"/>
      <c r="U118" s="85"/>
      <c r="V118" s="85">
        <v>1</v>
      </c>
    </row>
    <row r="119" spans="1:22" ht="48">
      <c r="A119" s="86">
        <v>52</v>
      </c>
      <c r="B119" s="87">
        <v>52</v>
      </c>
      <c r="C119" s="88" t="s">
        <v>83</v>
      </c>
      <c r="D119" s="89" t="s">
        <v>137</v>
      </c>
      <c r="E119" s="90">
        <v>26.3</v>
      </c>
      <c r="F119" s="91" t="s">
        <v>85</v>
      </c>
      <c r="G119" s="90"/>
      <c r="H119" s="90">
        <v>8</v>
      </c>
      <c r="I119" s="90" t="s">
        <v>134</v>
      </c>
      <c r="J119" s="90"/>
      <c r="K119" s="90">
        <v>36</v>
      </c>
      <c r="L119" s="91" t="s">
        <v>138</v>
      </c>
      <c r="M119" s="91"/>
      <c r="N119" s="91" t="s">
        <v>88</v>
      </c>
      <c r="O119" s="91"/>
      <c r="P119" s="91"/>
      <c r="Q119" s="91"/>
      <c r="R119" s="91"/>
      <c r="S119" s="91"/>
      <c r="T119" s="91"/>
      <c r="U119" s="91"/>
      <c r="V119" s="91"/>
    </row>
    <row r="120" spans="1:22" ht="19.350000000000001" customHeight="1">
      <c r="A120" s="129" t="s">
        <v>256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</row>
    <row r="121" spans="1:22" ht="18.399999999999999" customHeight="1">
      <c r="A121" s="148" t="s">
        <v>257</v>
      </c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2" ht="72">
      <c r="A122" s="80">
        <v>53</v>
      </c>
      <c r="B122" s="81">
        <v>53</v>
      </c>
      <c r="C122" s="82" t="s">
        <v>72</v>
      </c>
      <c r="D122" s="83" t="s">
        <v>241</v>
      </c>
      <c r="E122" s="84">
        <v>13.69</v>
      </c>
      <c r="F122" s="85">
        <v>13.69</v>
      </c>
      <c r="G122" s="84"/>
      <c r="H122" s="84" t="s">
        <v>93</v>
      </c>
      <c r="I122" s="84">
        <v>6</v>
      </c>
      <c r="J122" s="84"/>
      <c r="K122" s="84" t="s">
        <v>242</v>
      </c>
      <c r="L122" s="85">
        <v>68</v>
      </c>
      <c r="M122" s="85"/>
      <c r="N122" s="85" t="s">
        <v>76</v>
      </c>
      <c r="O122" s="85"/>
      <c r="P122" s="85"/>
      <c r="Q122" s="85"/>
      <c r="R122" s="85"/>
      <c r="S122" s="85"/>
      <c r="T122" s="85"/>
      <c r="U122" s="85"/>
      <c r="V122" s="85"/>
    </row>
    <row r="123" spans="1:22" ht="120">
      <c r="A123" s="80">
        <v>54</v>
      </c>
      <c r="B123" s="81">
        <v>54</v>
      </c>
      <c r="C123" s="82" t="s">
        <v>160</v>
      </c>
      <c r="D123" s="83" t="s">
        <v>258</v>
      </c>
      <c r="E123" s="84">
        <v>2406.83</v>
      </c>
      <c r="F123" s="85" t="s">
        <v>162</v>
      </c>
      <c r="G123" s="84">
        <v>76.17</v>
      </c>
      <c r="H123" s="84" t="s">
        <v>259</v>
      </c>
      <c r="I123" s="84" t="s">
        <v>260</v>
      </c>
      <c r="J123" s="84">
        <v>5</v>
      </c>
      <c r="K123" s="84" t="s">
        <v>261</v>
      </c>
      <c r="L123" s="85" t="s">
        <v>262</v>
      </c>
      <c r="M123" s="85"/>
      <c r="N123" s="85" t="s">
        <v>76</v>
      </c>
      <c r="O123" s="85"/>
      <c r="P123" s="85"/>
      <c r="Q123" s="85"/>
      <c r="R123" s="85"/>
      <c r="S123" s="85"/>
      <c r="T123" s="85"/>
      <c r="U123" s="85"/>
      <c r="V123" s="85">
        <v>24</v>
      </c>
    </row>
    <row r="124" spans="1:22" ht="36">
      <c r="A124" s="80">
        <v>55</v>
      </c>
      <c r="B124" s="81">
        <v>55</v>
      </c>
      <c r="C124" s="82" t="s">
        <v>167</v>
      </c>
      <c r="D124" s="83" t="s">
        <v>263</v>
      </c>
      <c r="E124" s="84">
        <v>16.920000000000002</v>
      </c>
      <c r="F124" s="85" t="s">
        <v>169</v>
      </c>
      <c r="G124" s="84"/>
      <c r="H124" s="84">
        <v>102</v>
      </c>
      <c r="I124" s="84" t="s">
        <v>264</v>
      </c>
      <c r="J124" s="84"/>
      <c r="K124" s="84">
        <v>285</v>
      </c>
      <c r="L124" s="85" t="s">
        <v>265</v>
      </c>
      <c r="M124" s="85"/>
      <c r="N124" s="85" t="s">
        <v>88</v>
      </c>
      <c r="O124" s="85"/>
      <c r="P124" s="85"/>
      <c r="Q124" s="85"/>
      <c r="R124" s="85"/>
      <c r="S124" s="85"/>
      <c r="T124" s="85"/>
      <c r="U124" s="85"/>
      <c r="V124" s="85"/>
    </row>
    <row r="125" spans="1:22" ht="48">
      <c r="A125" s="80">
        <v>56</v>
      </c>
      <c r="B125" s="81">
        <v>56</v>
      </c>
      <c r="C125" s="82" t="s">
        <v>171</v>
      </c>
      <c r="D125" s="83" t="s">
        <v>211</v>
      </c>
      <c r="E125" s="84">
        <v>2.4500000000000002</v>
      </c>
      <c r="F125" s="85" t="s">
        <v>173</v>
      </c>
      <c r="G125" s="84"/>
      <c r="H125" s="84">
        <v>2</v>
      </c>
      <c r="I125" s="84" t="s">
        <v>266</v>
      </c>
      <c r="J125" s="84"/>
      <c r="K125" s="84">
        <v>6</v>
      </c>
      <c r="L125" s="85" t="s">
        <v>267</v>
      </c>
      <c r="M125" s="85"/>
      <c r="N125" s="85" t="s">
        <v>88</v>
      </c>
      <c r="O125" s="85"/>
      <c r="P125" s="85"/>
      <c r="Q125" s="85"/>
      <c r="R125" s="85"/>
      <c r="S125" s="85"/>
      <c r="T125" s="85"/>
      <c r="U125" s="85"/>
      <c r="V125" s="85"/>
    </row>
    <row r="126" spans="1:22" ht="60">
      <c r="A126" s="80">
        <v>57</v>
      </c>
      <c r="B126" s="81">
        <v>57</v>
      </c>
      <c r="C126" s="82" t="s">
        <v>176</v>
      </c>
      <c r="D126" s="83" t="s">
        <v>211</v>
      </c>
      <c r="E126" s="84">
        <v>12.46</v>
      </c>
      <c r="F126" s="85" t="s">
        <v>177</v>
      </c>
      <c r="G126" s="84"/>
      <c r="H126" s="84">
        <v>12</v>
      </c>
      <c r="I126" s="84" t="s">
        <v>268</v>
      </c>
      <c r="J126" s="84"/>
      <c r="K126" s="84">
        <v>29</v>
      </c>
      <c r="L126" s="85" t="s">
        <v>269</v>
      </c>
      <c r="M126" s="85"/>
      <c r="N126" s="85" t="s">
        <v>88</v>
      </c>
      <c r="O126" s="85"/>
      <c r="P126" s="85"/>
      <c r="Q126" s="85"/>
      <c r="R126" s="85"/>
      <c r="S126" s="85"/>
      <c r="T126" s="85"/>
      <c r="U126" s="85"/>
      <c r="V126" s="85"/>
    </row>
    <row r="127" spans="1:22" ht="72">
      <c r="A127" s="80">
        <v>58</v>
      </c>
      <c r="B127" s="81">
        <v>58</v>
      </c>
      <c r="C127" s="82" t="s">
        <v>197</v>
      </c>
      <c r="D127" s="83" t="s">
        <v>172</v>
      </c>
      <c r="E127" s="84">
        <v>1010.59</v>
      </c>
      <c r="F127" s="85" t="s">
        <v>199</v>
      </c>
      <c r="G127" s="84">
        <v>5.16</v>
      </c>
      <c r="H127" s="84" t="s">
        <v>270</v>
      </c>
      <c r="I127" s="84" t="s">
        <v>271</v>
      </c>
      <c r="J127" s="84">
        <v>15</v>
      </c>
      <c r="K127" s="84">
        <v>803</v>
      </c>
      <c r="L127" s="85" t="s">
        <v>272</v>
      </c>
      <c r="M127" s="85"/>
      <c r="N127" s="85" t="s">
        <v>76</v>
      </c>
      <c r="O127" s="85"/>
      <c r="P127" s="85"/>
      <c r="Q127" s="85"/>
      <c r="R127" s="85"/>
      <c r="S127" s="85"/>
      <c r="T127" s="85"/>
      <c r="U127" s="85"/>
      <c r="V127" s="85">
        <v>86</v>
      </c>
    </row>
    <row r="128" spans="1:22" ht="48">
      <c r="A128" s="80">
        <v>59</v>
      </c>
      <c r="B128" s="81">
        <v>59</v>
      </c>
      <c r="C128" s="82" t="s">
        <v>247</v>
      </c>
      <c r="D128" s="83" t="s">
        <v>273</v>
      </c>
      <c r="E128" s="84">
        <v>43.5</v>
      </c>
      <c r="F128" s="85" t="s">
        <v>248</v>
      </c>
      <c r="G128" s="84"/>
      <c r="H128" s="84">
        <v>87</v>
      </c>
      <c r="I128" s="84" t="s">
        <v>274</v>
      </c>
      <c r="J128" s="84"/>
      <c r="K128" s="84">
        <v>233</v>
      </c>
      <c r="L128" s="85" t="s">
        <v>275</v>
      </c>
      <c r="M128" s="85"/>
      <c r="N128" s="85" t="s">
        <v>88</v>
      </c>
      <c r="O128" s="85"/>
      <c r="P128" s="85"/>
      <c r="Q128" s="85"/>
      <c r="R128" s="85"/>
      <c r="S128" s="85"/>
      <c r="T128" s="85"/>
      <c r="U128" s="85"/>
      <c r="V128" s="85"/>
    </row>
    <row r="129" spans="1:22" ht="48">
      <c r="A129" s="86">
        <v>60</v>
      </c>
      <c r="B129" s="87">
        <v>60</v>
      </c>
      <c r="C129" s="88" t="s">
        <v>276</v>
      </c>
      <c r="D129" s="89" t="s">
        <v>211</v>
      </c>
      <c r="E129" s="90">
        <v>29.3</v>
      </c>
      <c r="F129" s="91" t="s">
        <v>277</v>
      </c>
      <c r="G129" s="90"/>
      <c r="H129" s="90">
        <v>29</v>
      </c>
      <c r="I129" s="90" t="s">
        <v>269</v>
      </c>
      <c r="J129" s="90"/>
      <c r="K129" s="90">
        <v>75</v>
      </c>
      <c r="L129" s="91" t="s">
        <v>278</v>
      </c>
      <c r="M129" s="91"/>
      <c r="N129" s="91" t="s">
        <v>88</v>
      </c>
      <c r="O129" s="91"/>
      <c r="P129" s="91"/>
      <c r="Q129" s="91"/>
      <c r="R129" s="91"/>
      <c r="S129" s="91"/>
      <c r="T129" s="91"/>
      <c r="U129" s="91"/>
      <c r="V129" s="91"/>
    </row>
    <row r="130" spans="1:22" ht="19.350000000000001" customHeight="1">
      <c r="A130" s="129" t="s">
        <v>279</v>
      </c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</row>
    <row r="131" spans="1:22" ht="18.399999999999999" customHeight="1">
      <c r="A131" s="148" t="s">
        <v>253</v>
      </c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</row>
    <row r="132" spans="1:22" ht="84">
      <c r="A132" s="80">
        <v>61</v>
      </c>
      <c r="B132" s="81">
        <v>61</v>
      </c>
      <c r="C132" s="82" t="s">
        <v>280</v>
      </c>
      <c r="D132" s="83" t="s">
        <v>133</v>
      </c>
      <c r="E132" s="84">
        <v>1078.74</v>
      </c>
      <c r="F132" s="85" t="s">
        <v>281</v>
      </c>
      <c r="G132" s="84">
        <v>195.41</v>
      </c>
      <c r="H132" s="84" t="s">
        <v>282</v>
      </c>
      <c r="I132" s="84">
        <v>1</v>
      </c>
      <c r="J132" s="84"/>
      <c r="K132" s="84" t="s">
        <v>283</v>
      </c>
      <c r="L132" s="85">
        <v>4</v>
      </c>
      <c r="M132" s="85"/>
      <c r="N132" s="85" t="s">
        <v>76</v>
      </c>
      <c r="O132" s="85"/>
      <c r="P132" s="85"/>
      <c r="Q132" s="85"/>
      <c r="R132" s="85"/>
      <c r="S132" s="85"/>
      <c r="T132" s="85"/>
      <c r="U132" s="85"/>
      <c r="V132" s="85">
        <v>1</v>
      </c>
    </row>
    <row r="133" spans="1:22" ht="48">
      <c r="A133" s="80">
        <v>62</v>
      </c>
      <c r="B133" s="81">
        <v>62</v>
      </c>
      <c r="C133" s="82" t="s">
        <v>83</v>
      </c>
      <c r="D133" s="83" t="s">
        <v>284</v>
      </c>
      <c r="E133" s="84">
        <v>26.3</v>
      </c>
      <c r="F133" s="85" t="s">
        <v>85</v>
      </c>
      <c r="G133" s="84"/>
      <c r="H133" s="84">
        <v>13</v>
      </c>
      <c r="I133" s="84" t="s">
        <v>183</v>
      </c>
      <c r="J133" s="84"/>
      <c r="K133" s="84">
        <v>60</v>
      </c>
      <c r="L133" s="85" t="s">
        <v>285</v>
      </c>
      <c r="M133" s="85"/>
      <c r="N133" s="85" t="s">
        <v>88</v>
      </c>
      <c r="O133" s="85"/>
      <c r="P133" s="85"/>
      <c r="Q133" s="85"/>
      <c r="R133" s="85"/>
      <c r="S133" s="85"/>
      <c r="T133" s="85"/>
      <c r="U133" s="85"/>
      <c r="V133" s="85"/>
    </row>
    <row r="134" spans="1:22" ht="18.399999999999999" customHeight="1">
      <c r="A134" s="148" t="s">
        <v>235</v>
      </c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</row>
    <row r="135" spans="1:22" ht="72">
      <c r="A135" s="86">
        <v>63</v>
      </c>
      <c r="B135" s="87">
        <v>63</v>
      </c>
      <c r="C135" s="88" t="s">
        <v>286</v>
      </c>
      <c r="D135" s="89" t="s">
        <v>287</v>
      </c>
      <c r="E135" s="90">
        <v>3.95</v>
      </c>
      <c r="F135" s="91">
        <v>3.95</v>
      </c>
      <c r="G135" s="90"/>
      <c r="H135" s="90"/>
      <c r="I135" s="90"/>
      <c r="J135" s="90"/>
      <c r="K135" s="90"/>
      <c r="L135" s="91"/>
      <c r="M135" s="91"/>
      <c r="N135" s="91" t="s">
        <v>76</v>
      </c>
      <c r="O135" s="91"/>
      <c r="P135" s="91"/>
      <c r="Q135" s="91"/>
      <c r="R135" s="91"/>
      <c r="S135" s="91"/>
      <c r="T135" s="91"/>
      <c r="U135" s="91"/>
      <c r="V135" s="91"/>
    </row>
    <row r="136" spans="1:22" ht="36">
      <c r="A136" s="150" t="s">
        <v>288</v>
      </c>
      <c r="B136" s="151"/>
      <c r="C136" s="151"/>
      <c r="D136" s="151"/>
      <c r="E136" s="151"/>
      <c r="F136" s="151"/>
      <c r="G136" s="151"/>
      <c r="H136" s="92">
        <v>6192</v>
      </c>
      <c r="I136" s="92" t="s">
        <v>289</v>
      </c>
      <c r="J136" s="92" t="s">
        <v>290</v>
      </c>
      <c r="K136" s="92">
        <v>12736</v>
      </c>
      <c r="L136" s="92" t="s">
        <v>291</v>
      </c>
      <c r="M136" s="92"/>
      <c r="N136" s="92"/>
      <c r="O136" s="92"/>
      <c r="P136" s="92"/>
      <c r="Q136" s="92"/>
      <c r="R136" s="92"/>
      <c r="S136" s="92"/>
      <c r="T136" s="92"/>
      <c r="U136" s="92"/>
      <c r="V136" s="92" t="s">
        <v>292</v>
      </c>
    </row>
    <row r="137" spans="1:22">
      <c r="A137" s="150" t="s">
        <v>293</v>
      </c>
      <c r="B137" s="151"/>
      <c r="C137" s="151"/>
      <c r="D137" s="151"/>
      <c r="E137" s="151"/>
      <c r="F137" s="151"/>
      <c r="G137" s="151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</row>
    <row r="138" spans="1:22">
      <c r="A138" s="150" t="s">
        <v>294</v>
      </c>
      <c r="B138" s="151"/>
      <c r="C138" s="151"/>
      <c r="D138" s="151"/>
      <c r="E138" s="151"/>
      <c r="F138" s="151"/>
      <c r="G138" s="151"/>
      <c r="H138" s="92">
        <v>3539</v>
      </c>
      <c r="I138" s="92"/>
      <c r="J138" s="92"/>
      <c r="K138" s="92">
        <v>6090</v>
      </c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</row>
    <row r="139" spans="1:22">
      <c r="A139" s="150" t="s">
        <v>295</v>
      </c>
      <c r="B139" s="151"/>
      <c r="C139" s="151"/>
      <c r="D139" s="151"/>
      <c r="E139" s="151"/>
      <c r="F139" s="151"/>
      <c r="G139" s="151"/>
      <c r="H139" s="92">
        <v>2310</v>
      </c>
      <c r="I139" s="92"/>
      <c r="J139" s="92"/>
      <c r="K139" s="92">
        <v>4985</v>
      </c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</row>
    <row r="140" spans="1:22">
      <c r="A140" s="150" t="s">
        <v>296</v>
      </c>
      <c r="B140" s="151"/>
      <c r="C140" s="151"/>
      <c r="D140" s="151"/>
      <c r="E140" s="151"/>
      <c r="F140" s="151"/>
      <c r="G140" s="151"/>
      <c r="H140" s="92">
        <v>355</v>
      </c>
      <c r="I140" s="92"/>
      <c r="J140" s="92"/>
      <c r="K140" s="92">
        <v>1795</v>
      </c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</row>
    <row r="141" spans="1:22">
      <c r="A141" s="152" t="s">
        <v>297</v>
      </c>
      <c r="B141" s="153"/>
      <c r="C141" s="153"/>
      <c r="D141" s="153"/>
      <c r="E141" s="153"/>
      <c r="F141" s="153"/>
      <c r="G141" s="153"/>
      <c r="H141" s="93">
        <v>3587</v>
      </c>
      <c r="I141" s="93"/>
      <c r="J141" s="93"/>
      <c r="K141" s="93">
        <v>4786</v>
      </c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</row>
    <row r="142" spans="1:22">
      <c r="A142" s="152" t="s">
        <v>298</v>
      </c>
      <c r="B142" s="153"/>
      <c r="C142" s="153"/>
      <c r="D142" s="153"/>
      <c r="E142" s="153"/>
      <c r="F142" s="153"/>
      <c r="G142" s="153"/>
      <c r="H142" s="93">
        <v>2122</v>
      </c>
      <c r="I142" s="93"/>
      <c r="J142" s="93"/>
      <c r="K142" s="93">
        <v>2895</v>
      </c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</row>
    <row r="143" spans="1:22">
      <c r="A143" s="152" t="s">
        <v>299</v>
      </c>
      <c r="B143" s="153"/>
      <c r="C143" s="153"/>
      <c r="D143" s="153"/>
      <c r="E143" s="153"/>
      <c r="F143" s="153"/>
      <c r="G143" s="15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</row>
    <row r="144" spans="1:22" ht="30" customHeight="1">
      <c r="A144" s="150" t="s">
        <v>300</v>
      </c>
      <c r="B144" s="151"/>
      <c r="C144" s="151"/>
      <c r="D144" s="151"/>
      <c r="E144" s="151"/>
      <c r="F144" s="151"/>
      <c r="G144" s="151"/>
      <c r="H144" s="92">
        <v>297</v>
      </c>
      <c r="I144" s="92"/>
      <c r="J144" s="92"/>
      <c r="K144" s="92">
        <v>1445</v>
      </c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</row>
    <row r="145" spans="1:22">
      <c r="A145" s="150" t="s">
        <v>301</v>
      </c>
      <c r="B145" s="151"/>
      <c r="C145" s="151"/>
      <c r="D145" s="151"/>
      <c r="E145" s="151"/>
      <c r="F145" s="151"/>
      <c r="G145" s="151"/>
      <c r="H145" s="92">
        <v>144</v>
      </c>
      <c r="I145" s="92"/>
      <c r="J145" s="92"/>
      <c r="K145" s="92">
        <v>570</v>
      </c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</row>
    <row r="146" spans="1:22" ht="30" customHeight="1">
      <c r="A146" s="150" t="s">
        <v>302</v>
      </c>
      <c r="B146" s="151"/>
      <c r="C146" s="151"/>
      <c r="D146" s="151"/>
      <c r="E146" s="151"/>
      <c r="F146" s="151"/>
      <c r="G146" s="151"/>
      <c r="H146" s="92">
        <v>1019</v>
      </c>
      <c r="I146" s="92"/>
      <c r="J146" s="92"/>
      <c r="K146" s="92">
        <v>1661</v>
      </c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</row>
    <row r="147" spans="1:22" ht="30" customHeight="1">
      <c r="A147" s="150" t="s">
        <v>303</v>
      </c>
      <c r="B147" s="151"/>
      <c r="C147" s="151"/>
      <c r="D147" s="151"/>
      <c r="E147" s="151"/>
      <c r="F147" s="151"/>
      <c r="G147" s="151"/>
      <c r="H147" s="92">
        <v>9473</v>
      </c>
      <c r="I147" s="92"/>
      <c r="J147" s="92"/>
      <c r="K147" s="92">
        <v>9800</v>
      </c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</row>
    <row r="148" spans="1:22" ht="30" customHeight="1">
      <c r="A148" s="150" t="s">
        <v>304</v>
      </c>
      <c r="B148" s="151"/>
      <c r="C148" s="151"/>
      <c r="D148" s="151"/>
      <c r="E148" s="151"/>
      <c r="F148" s="151"/>
      <c r="G148" s="151"/>
      <c r="H148" s="92">
        <v>968</v>
      </c>
      <c r="I148" s="92"/>
      <c r="J148" s="92"/>
      <c r="K148" s="92">
        <v>6941</v>
      </c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>
      <c r="A149" s="150" t="s">
        <v>305</v>
      </c>
      <c r="B149" s="151"/>
      <c r="C149" s="151"/>
      <c r="D149" s="151"/>
      <c r="E149" s="151"/>
      <c r="F149" s="151"/>
      <c r="G149" s="151"/>
      <c r="H149" s="92">
        <v>11901</v>
      </c>
      <c r="I149" s="92"/>
      <c r="J149" s="92"/>
      <c r="K149" s="92">
        <v>20417</v>
      </c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30" customHeight="1">
      <c r="A150" s="150" t="s">
        <v>306</v>
      </c>
      <c r="B150" s="151"/>
      <c r="C150" s="151"/>
      <c r="D150" s="151"/>
      <c r="E150" s="151"/>
      <c r="F150" s="151"/>
      <c r="G150" s="151"/>
      <c r="H150" s="92">
        <v>645.37</v>
      </c>
      <c r="I150" s="92"/>
      <c r="J150" s="92"/>
      <c r="K150" s="92">
        <v>1421.93</v>
      </c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>
      <c r="A151" s="152" t="s">
        <v>307</v>
      </c>
      <c r="B151" s="153"/>
      <c r="C151" s="153"/>
      <c r="D151" s="153"/>
      <c r="E151" s="153"/>
      <c r="F151" s="153"/>
      <c r="G151" s="153"/>
      <c r="H151" s="93">
        <v>12546.37</v>
      </c>
      <c r="I151" s="93"/>
      <c r="J151" s="93"/>
      <c r="K151" s="93">
        <v>21838.93</v>
      </c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</row>
    <row r="152" spans="1:22">
      <c r="A152" s="50"/>
      <c r="B152" s="39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</row>
    <row r="153" spans="1:22">
      <c r="A153" s="50"/>
      <c r="B153" s="39"/>
      <c r="C153" s="73" t="s">
        <v>62</v>
      </c>
      <c r="D153" s="48"/>
      <c r="E153" s="48"/>
      <c r="F153" s="48"/>
      <c r="G153" s="48"/>
      <c r="H153" s="74">
        <f>IF(ISBLANK(Y30),"",ROUND(Z30/Y30,2)*100)</f>
        <v>101</v>
      </c>
      <c r="I153" s="48"/>
      <c r="J153" s="48"/>
      <c r="K153" s="74">
        <f>IF(ISBLANK(Y31),"",ROUND(Z31/Y31,2)*100)</f>
        <v>79</v>
      </c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</row>
    <row r="154" spans="1:22">
      <c r="A154" s="50"/>
      <c r="B154" s="39"/>
      <c r="C154" s="73" t="s">
        <v>63</v>
      </c>
      <c r="D154" s="48"/>
      <c r="E154" s="48"/>
      <c r="F154" s="48"/>
      <c r="G154" s="48"/>
      <c r="H154" s="45">
        <f>IF(ISBLANK(Y30),"",ROUND(AA30/Y30,2)*100)</f>
        <v>60</v>
      </c>
      <c r="I154" s="48"/>
      <c r="J154" s="48"/>
      <c r="K154" s="45">
        <f>IF(ISBLANK(Y31),"",ROUND(AA31/Y31,2)*100)</f>
        <v>48</v>
      </c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</row>
    <row r="155" spans="1:22">
      <c r="A155" s="28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spans="1:22">
      <c r="B156" s="75" t="s">
        <v>521</v>
      </c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>
      <c r="B157" s="3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spans="1:22">
      <c r="B158" s="75" t="s">
        <v>69</v>
      </c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>
      <c r="B159" s="46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</row>
    <row r="161" spans="3:7">
      <c r="C161" s="49"/>
      <c r="D161" s="49"/>
      <c r="E161" s="49"/>
      <c r="F161" s="49"/>
      <c r="G161" s="49"/>
    </row>
    <row r="162" spans="3:7">
      <c r="C162" s="49"/>
      <c r="D162" s="49"/>
      <c r="E162" s="49"/>
      <c r="F162" s="49"/>
      <c r="G162" s="49"/>
    </row>
    <row r="163" spans="3:7">
      <c r="C163" s="49"/>
      <c r="D163" s="49"/>
      <c r="E163" s="49"/>
      <c r="F163" s="49"/>
      <c r="G163" s="49"/>
    </row>
    <row r="164" spans="3:7">
      <c r="C164" s="49"/>
      <c r="D164" s="49"/>
      <c r="E164" s="49"/>
      <c r="F164" s="49"/>
      <c r="G164" s="49"/>
    </row>
    <row r="165" spans="3:7">
      <c r="C165" s="49"/>
      <c r="D165" s="49"/>
      <c r="E165" s="49"/>
      <c r="F165" s="49"/>
      <c r="G165" s="49"/>
    </row>
    <row r="166" spans="3:7">
      <c r="C166" s="49"/>
      <c r="D166" s="49"/>
      <c r="E166" s="49"/>
      <c r="F166" s="49"/>
      <c r="G166" s="49"/>
    </row>
    <row r="167" spans="3:7">
      <c r="C167" s="49"/>
      <c r="D167" s="49"/>
      <c r="E167" s="49"/>
      <c r="F167" s="49"/>
      <c r="G167" s="49"/>
    </row>
    <row r="168" spans="3:7">
      <c r="C168" s="49"/>
      <c r="D168" s="49"/>
      <c r="E168" s="49"/>
      <c r="F168" s="49"/>
      <c r="G168" s="49"/>
    </row>
    <row r="169" spans="3:7">
      <c r="C169" s="49"/>
      <c r="D169" s="49"/>
      <c r="E169" s="49"/>
      <c r="F169" s="49"/>
      <c r="G169" s="49"/>
    </row>
    <row r="170" spans="3:7">
      <c r="C170" s="49"/>
      <c r="D170" s="49"/>
      <c r="E170" s="49"/>
      <c r="F170" s="49"/>
      <c r="G170" s="49"/>
    </row>
    <row r="171" spans="3:7">
      <c r="C171" s="49"/>
      <c r="D171" s="49"/>
      <c r="E171" s="49"/>
      <c r="F171" s="49"/>
      <c r="G171" s="49"/>
    </row>
    <row r="172" spans="3:7">
      <c r="C172" s="49"/>
      <c r="D172" s="49"/>
      <c r="E172" s="49"/>
      <c r="F172" s="49"/>
      <c r="G172" s="49"/>
    </row>
  </sheetData>
  <mergeCells count="81">
    <mergeCell ref="A151:G151"/>
    <mergeCell ref="A145:G145"/>
    <mergeCell ref="A146:G146"/>
    <mergeCell ref="A147:G147"/>
    <mergeCell ref="A148:G148"/>
    <mergeCell ref="A149:G149"/>
    <mergeCell ref="A150:G150"/>
    <mergeCell ref="A144:G144"/>
    <mergeCell ref="A130:V130"/>
    <mergeCell ref="A131:V131"/>
    <mergeCell ref="A134:V134"/>
    <mergeCell ref="A136:G136"/>
    <mergeCell ref="A137:G137"/>
    <mergeCell ref="A138:G138"/>
    <mergeCell ref="A139:G139"/>
    <mergeCell ref="A140:G140"/>
    <mergeCell ref="A141:G141"/>
    <mergeCell ref="A142:G142"/>
    <mergeCell ref="A143:G143"/>
    <mergeCell ref="A121:V121"/>
    <mergeCell ref="A91:V91"/>
    <mergeCell ref="A92:V92"/>
    <mergeCell ref="A95:V95"/>
    <mergeCell ref="A98:V98"/>
    <mergeCell ref="A100:V100"/>
    <mergeCell ref="A101:V101"/>
    <mergeCell ref="A106:V106"/>
    <mergeCell ref="A109:V109"/>
    <mergeCell ref="A113:V113"/>
    <mergeCell ref="A117:V117"/>
    <mergeCell ref="A120:V120"/>
    <mergeCell ref="A88:V88"/>
    <mergeCell ref="A57:V57"/>
    <mergeCell ref="A60:V60"/>
    <mergeCell ref="A61:V61"/>
    <mergeCell ref="A65:V65"/>
    <mergeCell ref="A66:V66"/>
    <mergeCell ref="A72:V72"/>
    <mergeCell ref="A77:V77"/>
    <mergeCell ref="A81:V81"/>
    <mergeCell ref="A82:V82"/>
    <mergeCell ref="A84:V84"/>
    <mergeCell ref="A87:V87"/>
    <mergeCell ref="B21:V21"/>
    <mergeCell ref="B22:V22"/>
    <mergeCell ref="B23:V23"/>
    <mergeCell ref="K37:K38"/>
    <mergeCell ref="H36:J36"/>
    <mergeCell ref="H17:I18"/>
    <mergeCell ref="J17:K18"/>
    <mergeCell ref="L17:V17"/>
    <mergeCell ref="H19:I19"/>
    <mergeCell ref="J19:K19"/>
    <mergeCell ref="K29:L29"/>
    <mergeCell ref="A56:V56"/>
    <mergeCell ref="A36:B36"/>
    <mergeCell ref="B37:B38"/>
    <mergeCell ref="A37:A38"/>
    <mergeCell ref="H31:I31"/>
    <mergeCell ref="K31:L31"/>
    <mergeCell ref="A40:V40"/>
    <mergeCell ref="A41:V41"/>
    <mergeCell ref="A45:V45"/>
    <mergeCell ref="A51:V51"/>
    <mergeCell ref="A52:V52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H26:J26"/>
    <mergeCell ref="H30:I30"/>
    <mergeCell ref="K27:L27"/>
    <mergeCell ref="K30:L30"/>
    <mergeCell ref="H28:I28"/>
    <mergeCell ref="H29:I29"/>
    <mergeCell ref="K28:L28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104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68" t="s">
        <v>37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7" t="s">
        <v>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13" t="s">
        <v>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63" t="s">
        <v>20</v>
      </c>
      <c r="H10" s="164"/>
      <c r="I10" s="164"/>
      <c r="J10" s="163" t="s">
        <v>21</v>
      </c>
      <c r="K10" s="164"/>
      <c r="L10" s="164"/>
      <c r="M10" s="165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17">
        <f>12546.37/1000</f>
        <v>12.546370000000001</v>
      </c>
      <c r="H11" s="118"/>
      <c r="I11" s="55" t="s">
        <v>6</v>
      </c>
      <c r="J11" s="127">
        <f>21838.93/1000</f>
        <v>21.838930000000001</v>
      </c>
      <c r="K11" s="128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17">
        <f>0/1000</f>
        <v>0</v>
      </c>
      <c r="H12" s="118"/>
      <c r="I12" s="55" t="s">
        <v>6</v>
      </c>
      <c r="J12" s="127">
        <f>0/1000</f>
        <v>0</v>
      </c>
      <c r="K12" s="128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66">
        <f>0/1000</f>
        <v>0</v>
      </c>
      <c r="H13" s="167"/>
      <c r="I13" s="55" t="s">
        <v>6</v>
      </c>
      <c r="J13" s="127">
        <f>0/1000</f>
        <v>0</v>
      </c>
      <c r="K13" s="128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17">
        <f>(O14+O15)/1000</f>
        <v>0.30875000000000002</v>
      </c>
      <c r="H14" s="118"/>
      <c r="I14" s="55" t="s">
        <v>8</v>
      </c>
      <c r="J14" s="127">
        <f>(P14+P15)/1000</f>
        <v>0.30875000000000002</v>
      </c>
      <c r="K14" s="128"/>
      <c r="L14" s="58">
        <v>3527</v>
      </c>
      <c r="M14" s="35" t="s">
        <v>8</v>
      </c>
      <c r="N14" s="57"/>
      <c r="O14" s="26">
        <v>307.75</v>
      </c>
      <c r="P14" s="27">
        <v>307.75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0">
        <f>3539/1000</f>
        <v>3.5390000000000001</v>
      </c>
      <c r="H15" s="161"/>
      <c r="I15" s="55" t="s">
        <v>6</v>
      </c>
      <c r="J15" s="127">
        <f>6090/1000</f>
        <v>6.09</v>
      </c>
      <c r="K15" s="128"/>
      <c r="L15" s="59">
        <v>5956</v>
      </c>
      <c r="M15" s="35" t="s">
        <v>6</v>
      </c>
      <c r="N15" s="57"/>
      <c r="O15" s="26">
        <v>1</v>
      </c>
      <c r="P15" s="27">
        <v>1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134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19" t="s">
        <v>10</v>
      </c>
      <c r="B20" s="119" t="s">
        <v>0</v>
      </c>
      <c r="C20" s="119" t="s">
        <v>22</v>
      </c>
      <c r="D20" s="62" t="s">
        <v>23</v>
      </c>
      <c r="E20" s="119" t="s">
        <v>24</v>
      </c>
      <c r="F20" s="154" t="s">
        <v>25</v>
      </c>
      <c r="G20" s="155"/>
      <c r="H20" s="154" t="s">
        <v>26</v>
      </c>
      <c r="I20" s="162"/>
      <c r="J20" s="162"/>
      <c r="K20" s="155"/>
      <c r="L20" s="63"/>
      <c r="M20" s="119" t="s">
        <v>27</v>
      </c>
      <c r="N20" s="119" t="s">
        <v>28</v>
      </c>
    </row>
    <row r="21" spans="1:23" s="33" customFormat="1" ht="19.5" customHeight="1" thickBot="1">
      <c r="A21" s="120"/>
      <c r="B21" s="120"/>
      <c r="C21" s="120"/>
      <c r="D21" s="119" t="s">
        <v>33</v>
      </c>
      <c r="E21" s="120"/>
      <c r="F21" s="156"/>
      <c r="G21" s="157"/>
      <c r="H21" s="158" t="s">
        <v>29</v>
      </c>
      <c r="I21" s="159"/>
      <c r="J21" s="158" t="s">
        <v>30</v>
      </c>
      <c r="K21" s="159"/>
      <c r="L21" s="64"/>
      <c r="M21" s="120"/>
      <c r="N21" s="120"/>
    </row>
    <row r="22" spans="1:23" s="33" customFormat="1" ht="19.5" customHeight="1">
      <c r="A22" s="120"/>
      <c r="B22" s="120"/>
      <c r="C22" s="120"/>
      <c r="D22" s="120"/>
      <c r="E22" s="120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0"/>
      <c r="N22" s="120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69" t="s">
        <v>308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</row>
    <row r="25" spans="1:23" ht="19.350000000000001" customHeight="1">
      <c r="A25" s="129" t="s">
        <v>309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</row>
    <row r="26" spans="1:23" s="29" customFormat="1" ht="24">
      <c r="A26" s="94">
        <v>1</v>
      </c>
      <c r="B26" s="95" t="s">
        <v>310</v>
      </c>
      <c r="C26" s="82" t="s">
        <v>311</v>
      </c>
      <c r="D26" s="96" t="s">
        <v>312</v>
      </c>
      <c r="E26" s="97">
        <v>0.06</v>
      </c>
      <c r="F26" s="84" t="s">
        <v>313</v>
      </c>
      <c r="G26" s="84">
        <v>0.57999999999999996</v>
      </c>
      <c r="H26" s="98"/>
      <c r="I26" s="98"/>
      <c r="J26" s="84" t="s">
        <v>314</v>
      </c>
      <c r="K26" s="84"/>
      <c r="L26" s="99"/>
      <c r="M26" s="98" t="str">
        <f t="shared" ref="M26:M39" si="0">IF(ISNUMBER(K26/G26),IF(NOT(K26/G26=0),K26/G26, " "), " ")</f>
        <v xml:space="preserve"> </v>
      </c>
      <c r="N26" s="96"/>
    </row>
    <row r="27" spans="1:23" s="29" customFormat="1" ht="24">
      <c r="A27" s="94">
        <v>2</v>
      </c>
      <c r="B27" s="95" t="s">
        <v>315</v>
      </c>
      <c r="C27" s="82" t="s">
        <v>316</v>
      </c>
      <c r="D27" s="96" t="s">
        <v>312</v>
      </c>
      <c r="E27" s="97">
        <v>1.61</v>
      </c>
      <c r="F27" s="84" t="s">
        <v>317</v>
      </c>
      <c r="G27" s="84">
        <v>16.63</v>
      </c>
      <c r="H27" s="98"/>
      <c r="I27" s="98"/>
      <c r="J27" s="84" t="s">
        <v>314</v>
      </c>
      <c r="K27" s="84"/>
      <c r="L27" s="99"/>
      <c r="M27" s="98" t="str">
        <f t="shared" si="0"/>
        <v xml:space="preserve"> </v>
      </c>
      <c r="N27" s="96"/>
    </row>
    <row r="28" spans="1:23" s="29" customFormat="1" ht="24">
      <c r="A28" s="94">
        <v>3</v>
      </c>
      <c r="B28" s="95" t="s">
        <v>318</v>
      </c>
      <c r="C28" s="82" t="s">
        <v>319</v>
      </c>
      <c r="D28" s="96" t="s">
        <v>312</v>
      </c>
      <c r="E28" s="97">
        <v>0.51</v>
      </c>
      <c r="F28" s="84" t="s">
        <v>320</v>
      </c>
      <c r="G28" s="84">
        <v>5.45</v>
      </c>
      <c r="H28" s="98"/>
      <c r="I28" s="98"/>
      <c r="J28" s="84" t="s">
        <v>321</v>
      </c>
      <c r="K28" s="84">
        <v>60.07</v>
      </c>
      <c r="L28" s="99"/>
      <c r="M28" s="98">
        <f t="shared" si="0"/>
        <v>11.022018348623853</v>
      </c>
      <c r="N28" s="96"/>
    </row>
    <row r="29" spans="1:23" s="29" customFormat="1" ht="24">
      <c r="A29" s="94">
        <v>4</v>
      </c>
      <c r="B29" s="95" t="s">
        <v>322</v>
      </c>
      <c r="C29" s="82" t="s">
        <v>323</v>
      </c>
      <c r="D29" s="96" t="s">
        <v>312</v>
      </c>
      <c r="E29" s="97">
        <v>23.23</v>
      </c>
      <c r="F29" s="84" t="s">
        <v>324</v>
      </c>
      <c r="G29" s="84">
        <v>250.4</v>
      </c>
      <c r="H29" s="98"/>
      <c r="I29" s="98"/>
      <c r="J29" s="84" t="s">
        <v>325</v>
      </c>
      <c r="K29" s="84">
        <v>2761.12</v>
      </c>
      <c r="L29" s="99"/>
      <c r="M29" s="98">
        <f t="shared" si="0"/>
        <v>11.026837060702874</v>
      </c>
      <c r="N29" s="96"/>
    </row>
    <row r="30" spans="1:23" ht="24">
      <c r="A30" s="94">
        <v>5</v>
      </c>
      <c r="B30" s="95" t="s">
        <v>326</v>
      </c>
      <c r="C30" s="82" t="s">
        <v>327</v>
      </c>
      <c r="D30" s="96" t="s">
        <v>312</v>
      </c>
      <c r="E30" s="97">
        <v>6.61</v>
      </c>
      <c r="F30" s="84" t="s">
        <v>328</v>
      </c>
      <c r="G30" s="84">
        <v>74.040000000000006</v>
      </c>
      <c r="H30" s="98"/>
      <c r="I30" s="98"/>
      <c r="J30" s="84" t="s">
        <v>314</v>
      </c>
      <c r="K30" s="84"/>
      <c r="L30" s="99"/>
      <c r="M30" s="98" t="str">
        <f t="shared" si="0"/>
        <v xml:space="preserve"> </v>
      </c>
      <c r="N30" s="96"/>
    </row>
    <row r="31" spans="1:23" ht="24">
      <c r="A31" s="94">
        <v>6</v>
      </c>
      <c r="B31" s="95" t="s">
        <v>329</v>
      </c>
      <c r="C31" s="82" t="s">
        <v>330</v>
      </c>
      <c r="D31" s="96" t="s">
        <v>312</v>
      </c>
      <c r="E31" s="97">
        <v>247.86</v>
      </c>
      <c r="F31" s="84" t="s">
        <v>331</v>
      </c>
      <c r="G31" s="84">
        <v>2842.95</v>
      </c>
      <c r="H31" s="98"/>
      <c r="I31" s="98"/>
      <c r="J31" s="84" t="s">
        <v>314</v>
      </c>
      <c r="K31" s="84"/>
      <c r="L31" s="99"/>
      <c r="M31" s="98" t="str">
        <f t="shared" si="0"/>
        <v xml:space="preserve"> </v>
      </c>
      <c r="N31" s="96"/>
    </row>
    <row r="32" spans="1:23" ht="24">
      <c r="A32" s="94">
        <v>7</v>
      </c>
      <c r="B32" s="95" t="s">
        <v>332</v>
      </c>
      <c r="C32" s="82" t="s">
        <v>333</v>
      </c>
      <c r="D32" s="96" t="s">
        <v>312</v>
      </c>
      <c r="E32" s="97">
        <v>0.82</v>
      </c>
      <c r="F32" s="84" t="s">
        <v>334</v>
      </c>
      <c r="G32" s="84">
        <v>9.75</v>
      </c>
      <c r="H32" s="98"/>
      <c r="I32" s="98"/>
      <c r="J32" s="84" t="s">
        <v>314</v>
      </c>
      <c r="K32" s="84"/>
      <c r="L32" s="99"/>
      <c r="M32" s="98" t="str">
        <f t="shared" si="0"/>
        <v xml:space="preserve"> </v>
      </c>
      <c r="N32" s="96"/>
    </row>
    <row r="33" spans="1:14" ht="24">
      <c r="A33" s="94">
        <v>8</v>
      </c>
      <c r="B33" s="95" t="s">
        <v>335</v>
      </c>
      <c r="C33" s="82" t="s">
        <v>336</v>
      </c>
      <c r="D33" s="96" t="s">
        <v>312</v>
      </c>
      <c r="E33" s="97">
        <v>3.45</v>
      </c>
      <c r="F33" s="84" t="s">
        <v>337</v>
      </c>
      <c r="G33" s="84">
        <v>41.51</v>
      </c>
      <c r="H33" s="98"/>
      <c r="I33" s="98"/>
      <c r="J33" s="84" t="s">
        <v>314</v>
      </c>
      <c r="K33" s="84"/>
      <c r="L33" s="99"/>
      <c r="M33" s="98" t="str">
        <f t="shared" si="0"/>
        <v xml:space="preserve"> </v>
      </c>
      <c r="N33" s="96"/>
    </row>
    <row r="34" spans="1:14" ht="24">
      <c r="A34" s="94">
        <v>9</v>
      </c>
      <c r="B34" s="95" t="s">
        <v>338</v>
      </c>
      <c r="C34" s="82" t="s">
        <v>339</v>
      </c>
      <c r="D34" s="96" t="s">
        <v>312</v>
      </c>
      <c r="E34" s="97">
        <v>22.88</v>
      </c>
      <c r="F34" s="84" t="s">
        <v>340</v>
      </c>
      <c r="G34" s="84">
        <v>278.22000000000003</v>
      </c>
      <c r="H34" s="98"/>
      <c r="I34" s="98"/>
      <c r="J34" s="84" t="s">
        <v>341</v>
      </c>
      <c r="K34" s="84">
        <v>3066.15</v>
      </c>
      <c r="L34" s="99"/>
      <c r="M34" s="98">
        <f t="shared" si="0"/>
        <v>11.020595212421824</v>
      </c>
      <c r="N34" s="96"/>
    </row>
    <row r="35" spans="1:14" ht="24">
      <c r="A35" s="94">
        <v>10</v>
      </c>
      <c r="B35" s="95" t="s">
        <v>342</v>
      </c>
      <c r="C35" s="82" t="s">
        <v>343</v>
      </c>
      <c r="D35" s="96" t="s">
        <v>312</v>
      </c>
      <c r="E35" s="97">
        <v>0.43</v>
      </c>
      <c r="F35" s="84" t="s">
        <v>344</v>
      </c>
      <c r="G35" s="84">
        <v>5.39</v>
      </c>
      <c r="H35" s="98"/>
      <c r="I35" s="98"/>
      <c r="J35" s="84" t="s">
        <v>345</v>
      </c>
      <c r="K35" s="84">
        <v>59.41</v>
      </c>
      <c r="L35" s="99"/>
      <c r="M35" s="98">
        <f t="shared" si="0"/>
        <v>11.022263450834879</v>
      </c>
      <c r="N35" s="96"/>
    </row>
    <row r="36" spans="1:14" ht="24">
      <c r="A36" s="94">
        <v>11</v>
      </c>
      <c r="B36" s="95" t="s">
        <v>346</v>
      </c>
      <c r="C36" s="82" t="s">
        <v>347</v>
      </c>
      <c r="D36" s="96" t="s">
        <v>312</v>
      </c>
      <c r="E36" s="97">
        <v>0.28999999999999998</v>
      </c>
      <c r="F36" s="84" t="s">
        <v>348</v>
      </c>
      <c r="G36" s="84">
        <v>3.78</v>
      </c>
      <c r="H36" s="98"/>
      <c r="I36" s="98"/>
      <c r="J36" s="84" t="s">
        <v>314</v>
      </c>
      <c r="K36" s="84">
        <v>8.66</v>
      </c>
      <c r="L36" s="99"/>
      <c r="M36" s="98">
        <f t="shared" si="0"/>
        <v>2.2910052910052912</v>
      </c>
      <c r="N36" s="96"/>
    </row>
    <row r="37" spans="1:14" ht="24">
      <c r="A37" s="94">
        <v>12</v>
      </c>
      <c r="B37" s="95" t="s">
        <v>346</v>
      </c>
      <c r="C37" s="82" t="s">
        <v>349</v>
      </c>
      <c r="D37" s="96" t="s">
        <v>312</v>
      </c>
      <c r="E37" s="97">
        <v>0.23</v>
      </c>
      <c r="F37" s="84" t="s">
        <v>348</v>
      </c>
      <c r="G37" s="84">
        <v>3</v>
      </c>
      <c r="H37" s="98"/>
      <c r="I37" s="98"/>
      <c r="J37" s="84" t="s">
        <v>314</v>
      </c>
      <c r="K37" s="84"/>
      <c r="L37" s="99"/>
      <c r="M37" s="98" t="str">
        <f t="shared" si="0"/>
        <v xml:space="preserve"> </v>
      </c>
      <c r="N37" s="96"/>
    </row>
    <row r="38" spans="1:14" ht="24">
      <c r="A38" s="94">
        <v>13</v>
      </c>
      <c r="B38" s="95" t="s">
        <v>346</v>
      </c>
      <c r="C38" s="82" t="s">
        <v>349</v>
      </c>
      <c r="D38" s="96" t="s">
        <v>312</v>
      </c>
      <c r="E38" s="97">
        <v>0.06</v>
      </c>
      <c r="F38" s="84" t="s">
        <v>348</v>
      </c>
      <c r="G38" s="84">
        <v>0.78</v>
      </c>
      <c r="H38" s="98"/>
      <c r="I38" s="98"/>
      <c r="J38" s="84" t="s">
        <v>350</v>
      </c>
      <c r="K38" s="84">
        <v>8.66</v>
      </c>
      <c r="L38" s="99"/>
      <c r="M38" s="98">
        <f t="shared" si="0"/>
        <v>11.102564102564102</v>
      </c>
      <c r="N38" s="96"/>
    </row>
    <row r="39" spans="1:14" ht="24">
      <c r="A39" s="94">
        <v>14</v>
      </c>
      <c r="B39" s="95">
        <v>2</v>
      </c>
      <c r="C39" s="82" t="s">
        <v>351</v>
      </c>
      <c r="D39" s="96" t="s">
        <v>312</v>
      </c>
      <c r="E39" s="97">
        <v>1</v>
      </c>
      <c r="F39" s="84" t="s">
        <v>314</v>
      </c>
      <c r="G39" s="84"/>
      <c r="H39" s="98"/>
      <c r="I39" s="98"/>
      <c r="J39" s="84" t="s">
        <v>314</v>
      </c>
      <c r="K39" s="84"/>
      <c r="L39" s="99"/>
      <c r="M39" s="98" t="str">
        <f t="shared" si="0"/>
        <v xml:space="preserve"> </v>
      </c>
      <c r="N39" s="96"/>
    </row>
    <row r="40" spans="1:14" ht="19.350000000000001" customHeight="1">
      <c r="A40" s="129" t="s">
        <v>352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</row>
    <row r="41" spans="1:14" ht="24">
      <c r="A41" s="94">
        <v>15</v>
      </c>
      <c r="B41" s="95">
        <v>30101</v>
      </c>
      <c r="C41" s="82" t="s">
        <v>353</v>
      </c>
      <c r="D41" s="96" t="s">
        <v>354</v>
      </c>
      <c r="E41" s="97">
        <v>1</v>
      </c>
      <c r="F41" s="84" t="s">
        <v>355</v>
      </c>
      <c r="G41" s="84">
        <v>111.55</v>
      </c>
      <c r="H41" s="98"/>
      <c r="I41" s="98"/>
      <c r="J41" s="84" t="s">
        <v>356</v>
      </c>
      <c r="K41" s="84">
        <v>449</v>
      </c>
      <c r="L41" s="99"/>
      <c r="M41" s="98">
        <f t="shared" ref="M41:M48" si="1">IF(ISNUMBER(K41/G41),IF(NOT(K41/G41=0),K41/G41, " "), " ")</f>
        <v>4.0251008516360374</v>
      </c>
      <c r="N41" s="96" t="s">
        <v>357</v>
      </c>
    </row>
    <row r="42" spans="1:14" ht="24">
      <c r="A42" s="94">
        <v>16</v>
      </c>
      <c r="B42" s="95">
        <v>30303</v>
      </c>
      <c r="C42" s="82" t="s">
        <v>358</v>
      </c>
      <c r="D42" s="96" t="s">
        <v>354</v>
      </c>
      <c r="E42" s="97">
        <v>0.09</v>
      </c>
      <c r="F42" s="84" t="s">
        <v>359</v>
      </c>
      <c r="G42" s="84">
        <v>0.09</v>
      </c>
      <c r="H42" s="98"/>
      <c r="I42" s="98"/>
      <c r="J42" s="84" t="s">
        <v>360</v>
      </c>
      <c r="K42" s="84">
        <v>0.45</v>
      </c>
      <c r="L42" s="99"/>
      <c r="M42" s="98">
        <f t="shared" si="1"/>
        <v>5</v>
      </c>
      <c r="N42" s="96" t="s">
        <v>357</v>
      </c>
    </row>
    <row r="43" spans="1:14" ht="24">
      <c r="A43" s="94">
        <v>17</v>
      </c>
      <c r="B43" s="95">
        <v>30401</v>
      </c>
      <c r="C43" s="82" t="s">
        <v>361</v>
      </c>
      <c r="D43" s="96" t="s">
        <v>354</v>
      </c>
      <c r="E43" s="97">
        <v>1</v>
      </c>
      <c r="F43" s="84" t="s">
        <v>362</v>
      </c>
      <c r="G43" s="84">
        <v>2.31</v>
      </c>
      <c r="H43" s="98"/>
      <c r="I43" s="98"/>
      <c r="J43" s="84" t="s">
        <v>363</v>
      </c>
      <c r="K43" s="84">
        <v>6</v>
      </c>
      <c r="L43" s="99"/>
      <c r="M43" s="98">
        <f t="shared" si="1"/>
        <v>2.5974025974025974</v>
      </c>
      <c r="N43" s="96" t="s">
        <v>357</v>
      </c>
    </row>
    <row r="44" spans="1:14" ht="24">
      <c r="A44" s="94">
        <v>18</v>
      </c>
      <c r="B44" s="95">
        <v>40502</v>
      </c>
      <c r="C44" s="82" t="s">
        <v>364</v>
      </c>
      <c r="D44" s="96" t="s">
        <v>354</v>
      </c>
      <c r="E44" s="97">
        <v>0.71</v>
      </c>
      <c r="F44" s="84" t="s">
        <v>365</v>
      </c>
      <c r="G44" s="84">
        <v>5.58</v>
      </c>
      <c r="H44" s="98"/>
      <c r="I44" s="98"/>
      <c r="J44" s="84" t="s">
        <v>366</v>
      </c>
      <c r="K44" s="84">
        <v>31.95</v>
      </c>
      <c r="L44" s="99"/>
      <c r="M44" s="98">
        <f t="shared" si="1"/>
        <v>5.725806451612903</v>
      </c>
      <c r="N44" s="96" t="s">
        <v>357</v>
      </c>
    </row>
    <row r="45" spans="1:14" ht="24">
      <c r="A45" s="94">
        <v>19</v>
      </c>
      <c r="B45" s="95">
        <v>40504</v>
      </c>
      <c r="C45" s="82" t="s">
        <v>367</v>
      </c>
      <c r="D45" s="96" t="s">
        <v>354</v>
      </c>
      <c r="E45" s="97">
        <v>0.63</v>
      </c>
      <c r="F45" s="84" t="s">
        <v>368</v>
      </c>
      <c r="G45" s="84">
        <v>0.81</v>
      </c>
      <c r="H45" s="98"/>
      <c r="I45" s="98"/>
      <c r="J45" s="84" t="s">
        <v>369</v>
      </c>
      <c r="K45" s="84">
        <v>1.89</v>
      </c>
      <c r="L45" s="99"/>
      <c r="M45" s="98">
        <f t="shared" si="1"/>
        <v>2.333333333333333</v>
      </c>
      <c r="N45" s="96" t="s">
        <v>357</v>
      </c>
    </row>
    <row r="46" spans="1:14" ht="24">
      <c r="A46" s="94">
        <v>20</v>
      </c>
      <c r="B46" s="95">
        <v>253100</v>
      </c>
      <c r="C46" s="82" t="s">
        <v>370</v>
      </c>
      <c r="D46" s="96" t="s">
        <v>354</v>
      </c>
      <c r="E46" s="97">
        <v>0.01</v>
      </c>
      <c r="F46" s="84" t="s">
        <v>371</v>
      </c>
      <c r="G46" s="84">
        <v>0.02</v>
      </c>
      <c r="H46" s="98"/>
      <c r="I46" s="98"/>
      <c r="J46" s="84" t="s">
        <v>372</v>
      </c>
      <c r="K46" s="84">
        <v>0.09</v>
      </c>
      <c r="L46" s="99"/>
      <c r="M46" s="98">
        <f t="shared" si="1"/>
        <v>4.5</v>
      </c>
      <c r="N46" s="96" t="s">
        <v>373</v>
      </c>
    </row>
    <row r="47" spans="1:14" ht="24">
      <c r="A47" s="94">
        <v>21</v>
      </c>
      <c r="B47" s="95">
        <v>330206</v>
      </c>
      <c r="C47" s="82" t="s">
        <v>374</v>
      </c>
      <c r="D47" s="96" t="s">
        <v>354</v>
      </c>
      <c r="E47" s="97">
        <v>0.57999999999999996</v>
      </c>
      <c r="F47" s="84" t="s">
        <v>375</v>
      </c>
      <c r="G47" s="84">
        <v>1.35</v>
      </c>
      <c r="H47" s="98"/>
      <c r="I47" s="98"/>
      <c r="J47" s="84" t="s">
        <v>376</v>
      </c>
      <c r="K47" s="84">
        <v>6.38</v>
      </c>
      <c r="L47" s="99"/>
      <c r="M47" s="98">
        <f t="shared" si="1"/>
        <v>4.7259259259259254</v>
      </c>
      <c r="N47" s="96" t="s">
        <v>357</v>
      </c>
    </row>
    <row r="48" spans="1:14" ht="24">
      <c r="A48" s="94">
        <v>22</v>
      </c>
      <c r="B48" s="95">
        <v>400001</v>
      </c>
      <c r="C48" s="82" t="s">
        <v>377</v>
      </c>
      <c r="D48" s="96" t="s">
        <v>354</v>
      </c>
      <c r="E48" s="97">
        <v>2.27</v>
      </c>
      <c r="F48" s="84" t="s">
        <v>378</v>
      </c>
      <c r="G48" s="84">
        <v>234.27</v>
      </c>
      <c r="H48" s="98"/>
      <c r="I48" s="98"/>
      <c r="J48" s="84" t="s">
        <v>379</v>
      </c>
      <c r="K48" s="84">
        <v>1293.9000000000001</v>
      </c>
      <c r="L48" s="99"/>
      <c r="M48" s="98">
        <f t="shared" si="1"/>
        <v>5.5231143552311437</v>
      </c>
      <c r="N48" s="96" t="s">
        <v>357</v>
      </c>
    </row>
    <row r="49" spans="1:14" ht="19.350000000000001" customHeight="1">
      <c r="A49" s="129" t="s">
        <v>380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</row>
    <row r="50" spans="1:14" ht="24">
      <c r="A50" s="94">
        <v>23</v>
      </c>
      <c r="B50" s="95" t="s">
        <v>381</v>
      </c>
      <c r="C50" s="82" t="s">
        <v>382</v>
      </c>
      <c r="D50" s="96" t="s">
        <v>383</v>
      </c>
      <c r="E50" s="97">
        <v>0.1089</v>
      </c>
      <c r="F50" s="84" t="s">
        <v>384</v>
      </c>
      <c r="G50" s="84">
        <v>0.66</v>
      </c>
      <c r="H50" s="98">
        <v>41.25</v>
      </c>
      <c r="I50" s="98">
        <v>4.49</v>
      </c>
      <c r="J50" s="84" t="s">
        <v>385</v>
      </c>
      <c r="K50" s="84">
        <v>4.8</v>
      </c>
      <c r="L50" s="99"/>
      <c r="M50" s="98">
        <f t="shared" ref="M50:M78" si="2">IF(ISNUMBER(K50/G50),IF(NOT(K50/G50=0),K50/G50, " "), " ")</f>
        <v>7.2727272727272725</v>
      </c>
      <c r="N50" s="96" t="s">
        <v>386</v>
      </c>
    </row>
    <row r="51" spans="1:14" ht="36">
      <c r="A51" s="94">
        <v>24</v>
      </c>
      <c r="B51" s="95" t="s">
        <v>387</v>
      </c>
      <c r="C51" s="82" t="s">
        <v>388</v>
      </c>
      <c r="D51" s="96" t="s">
        <v>389</v>
      </c>
      <c r="E51" s="97">
        <v>4.1999999999999997E-3</v>
      </c>
      <c r="F51" s="84" t="s">
        <v>390</v>
      </c>
      <c r="G51" s="84">
        <v>76.94</v>
      </c>
      <c r="H51" s="98">
        <v>60646.19</v>
      </c>
      <c r="I51" s="98">
        <v>254.71</v>
      </c>
      <c r="J51" s="84" t="s">
        <v>391</v>
      </c>
      <c r="K51" s="84">
        <v>260.54000000000002</v>
      </c>
      <c r="L51" s="99"/>
      <c r="M51" s="98">
        <f t="shared" si="2"/>
        <v>3.3862750194957112</v>
      </c>
      <c r="N51" s="96" t="s">
        <v>392</v>
      </c>
    </row>
    <row r="52" spans="1:14" ht="36">
      <c r="A52" s="94">
        <v>25</v>
      </c>
      <c r="B52" s="95" t="s">
        <v>393</v>
      </c>
      <c r="C52" s="82" t="s">
        <v>394</v>
      </c>
      <c r="D52" s="96" t="s">
        <v>389</v>
      </c>
      <c r="E52" s="97">
        <v>2.0999999999999999E-3</v>
      </c>
      <c r="F52" s="84" t="s">
        <v>395</v>
      </c>
      <c r="G52" s="84">
        <v>63.08</v>
      </c>
      <c r="H52" s="98">
        <v>84405</v>
      </c>
      <c r="I52" s="98">
        <v>177.25</v>
      </c>
      <c r="J52" s="84" t="s">
        <v>396</v>
      </c>
      <c r="K52" s="84">
        <v>181.17</v>
      </c>
      <c r="L52" s="99"/>
      <c r="M52" s="98">
        <f t="shared" si="2"/>
        <v>2.8720672162333543</v>
      </c>
      <c r="N52" s="96" t="s">
        <v>397</v>
      </c>
    </row>
    <row r="53" spans="1:14" ht="24">
      <c r="A53" s="94">
        <v>26</v>
      </c>
      <c r="B53" s="95" t="s">
        <v>398</v>
      </c>
      <c r="C53" s="82" t="s">
        <v>399</v>
      </c>
      <c r="D53" s="96" t="s">
        <v>389</v>
      </c>
      <c r="E53" s="97">
        <v>1E-4</v>
      </c>
      <c r="F53" s="84" t="s">
        <v>400</v>
      </c>
      <c r="G53" s="84">
        <v>1.07</v>
      </c>
      <c r="H53" s="98">
        <v>53556.78</v>
      </c>
      <c r="I53" s="98">
        <v>5.36</v>
      </c>
      <c r="J53" s="84" t="s">
        <v>401</v>
      </c>
      <c r="K53" s="84">
        <v>5.47</v>
      </c>
      <c r="L53" s="99"/>
      <c r="M53" s="98">
        <f t="shared" si="2"/>
        <v>5.1121495327102799</v>
      </c>
      <c r="N53" s="96" t="s">
        <v>402</v>
      </c>
    </row>
    <row r="54" spans="1:14" ht="36">
      <c r="A54" s="94">
        <v>27</v>
      </c>
      <c r="B54" s="95" t="s">
        <v>403</v>
      </c>
      <c r="C54" s="82" t="s">
        <v>404</v>
      </c>
      <c r="D54" s="96" t="s">
        <v>383</v>
      </c>
      <c r="E54" s="97">
        <v>4.8500000000000001E-2</v>
      </c>
      <c r="F54" s="84" t="s">
        <v>405</v>
      </c>
      <c r="G54" s="84">
        <v>4.8899999999999997</v>
      </c>
      <c r="H54" s="98">
        <v>328</v>
      </c>
      <c r="I54" s="98">
        <v>15.9</v>
      </c>
      <c r="J54" s="84" t="s">
        <v>406</v>
      </c>
      <c r="K54" s="84">
        <v>16.39</v>
      </c>
      <c r="L54" s="99"/>
      <c r="M54" s="98">
        <f t="shared" si="2"/>
        <v>3.3517382413087939</v>
      </c>
      <c r="N54" s="96" t="s">
        <v>407</v>
      </c>
    </row>
    <row r="55" spans="1:14" ht="24">
      <c r="A55" s="94">
        <v>28</v>
      </c>
      <c r="B55" s="95" t="s">
        <v>408</v>
      </c>
      <c r="C55" s="82" t="s">
        <v>409</v>
      </c>
      <c r="D55" s="96" t="s">
        <v>410</v>
      </c>
      <c r="E55" s="97">
        <v>2.1758999999999999</v>
      </c>
      <c r="F55" s="84" t="s">
        <v>411</v>
      </c>
      <c r="G55" s="84">
        <v>92.25</v>
      </c>
      <c r="H55" s="98">
        <v>128.38999999999999</v>
      </c>
      <c r="I55" s="98">
        <v>279.37</v>
      </c>
      <c r="J55" s="84" t="s">
        <v>412</v>
      </c>
      <c r="K55" s="84">
        <v>285.23</v>
      </c>
      <c r="L55" s="99"/>
      <c r="M55" s="98">
        <f t="shared" si="2"/>
        <v>3.0919241192411926</v>
      </c>
      <c r="N55" s="96" t="s">
        <v>413</v>
      </c>
    </row>
    <row r="56" spans="1:14" ht="60">
      <c r="A56" s="94">
        <v>29</v>
      </c>
      <c r="B56" s="95" t="s">
        <v>414</v>
      </c>
      <c r="C56" s="82" t="s">
        <v>415</v>
      </c>
      <c r="D56" s="96" t="s">
        <v>410</v>
      </c>
      <c r="E56" s="97">
        <v>0.1</v>
      </c>
      <c r="F56" s="84" t="s">
        <v>416</v>
      </c>
      <c r="G56" s="84">
        <v>2.2799999999999998</v>
      </c>
      <c r="H56" s="98">
        <v>118.14</v>
      </c>
      <c r="I56" s="98">
        <v>11.81</v>
      </c>
      <c r="J56" s="84" t="s">
        <v>417</v>
      </c>
      <c r="K56" s="84">
        <v>12.06</v>
      </c>
      <c r="L56" s="99"/>
      <c r="M56" s="98">
        <f t="shared" si="2"/>
        <v>5.2894736842105265</v>
      </c>
      <c r="N56" s="96" t="s">
        <v>418</v>
      </c>
    </row>
    <row r="57" spans="1:14" ht="72">
      <c r="A57" s="94">
        <v>30</v>
      </c>
      <c r="B57" s="95" t="s">
        <v>419</v>
      </c>
      <c r="C57" s="82" t="s">
        <v>420</v>
      </c>
      <c r="D57" s="96" t="s">
        <v>410</v>
      </c>
      <c r="E57" s="97">
        <v>2.4E-2</v>
      </c>
      <c r="F57" s="84" t="s">
        <v>421</v>
      </c>
      <c r="G57" s="84">
        <v>2.78</v>
      </c>
      <c r="H57" s="98">
        <v>646.92999999999995</v>
      </c>
      <c r="I57" s="98">
        <v>15.53</v>
      </c>
      <c r="J57" s="84" t="s">
        <v>422</v>
      </c>
      <c r="K57" s="84">
        <v>15.84</v>
      </c>
      <c r="L57" s="99"/>
      <c r="M57" s="98">
        <f t="shared" si="2"/>
        <v>5.6978417266187051</v>
      </c>
      <c r="N57" s="96" t="s">
        <v>423</v>
      </c>
    </row>
    <row r="58" spans="1:14" ht="36">
      <c r="A58" s="94">
        <v>31</v>
      </c>
      <c r="B58" s="95" t="s">
        <v>424</v>
      </c>
      <c r="C58" s="82" t="s">
        <v>425</v>
      </c>
      <c r="D58" s="96" t="s">
        <v>389</v>
      </c>
      <c r="E58" s="97">
        <v>2.9999999999999997E-4</v>
      </c>
      <c r="F58" s="84" t="s">
        <v>426</v>
      </c>
      <c r="G58" s="84">
        <v>6.27</v>
      </c>
      <c r="H58" s="98">
        <v>50416.65</v>
      </c>
      <c r="I58" s="98">
        <v>15.13</v>
      </c>
      <c r="J58" s="84" t="s">
        <v>427</v>
      </c>
      <c r="K58" s="84">
        <v>15.46</v>
      </c>
      <c r="L58" s="99"/>
      <c r="M58" s="98">
        <f t="shared" si="2"/>
        <v>2.465709728867624</v>
      </c>
      <c r="N58" s="96" t="s">
        <v>428</v>
      </c>
    </row>
    <row r="59" spans="1:14" ht="60">
      <c r="A59" s="94">
        <v>32</v>
      </c>
      <c r="B59" s="95" t="s">
        <v>429</v>
      </c>
      <c r="C59" s="82" t="s">
        <v>430</v>
      </c>
      <c r="D59" s="96" t="s">
        <v>431</v>
      </c>
      <c r="E59" s="97">
        <v>7.9180000000000001</v>
      </c>
      <c r="F59" s="84" t="s">
        <v>432</v>
      </c>
      <c r="G59" s="84">
        <v>97.39</v>
      </c>
      <c r="H59" s="98">
        <v>39.79</v>
      </c>
      <c r="I59" s="98">
        <v>315.07</v>
      </c>
      <c r="J59" s="84" t="s">
        <v>433</v>
      </c>
      <c r="K59" s="84">
        <v>322.58</v>
      </c>
      <c r="L59" s="99"/>
      <c r="M59" s="98">
        <f t="shared" si="2"/>
        <v>3.3122497176301469</v>
      </c>
      <c r="N59" s="96" t="s">
        <v>434</v>
      </c>
    </row>
    <row r="60" spans="1:14" ht="36">
      <c r="A60" s="94">
        <v>33</v>
      </c>
      <c r="B60" s="95" t="s">
        <v>435</v>
      </c>
      <c r="C60" s="82" t="s">
        <v>436</v>
      </c>
      <c r="D60" s="96" t="s">
        <v>389</v>
      </c>
      <c r="E60" s="97">
        <v>4.1999999999999997E-3</v>
      </c>
      <c r="F60" s="84" t="s">
        <v>437</v>
      </c>
      <c r="G60" s="84">
        <v>60.84</v>
      </c>
      <c r="H60" s="98">
        <v>49632</v>
      </c>
      <c r="I60" s="98">
        <v>208.46</v>
      </c>
      <c r="J60" s="84" t="s">
        <v>438</v>
      </c>
      <c r="K60" s="84">
        <v>212.98</v>
      </c>
      <c r="L60" s="99"/>
      <c r="M60" s="98">
        <f t="shared" si="2"/>
        <v>3.5006574621959232</v>
      </c>
      <c r="N60" s="96" t="s">
        <v>439</v>
      </c>
    </row>
    <row r="61" spans="1:14" ht="24">
      <c r="A61" s="94">
        <v>34</v>
      </c>
      <c r="B61" s="95" t="s">
        <v>440</v>
      </c>
      <c r="C61" s="82" t="s">
        <v>441</v>
      </c>
      <c r="D61" s="96" t="s">
        <v>442</v>
      </c>
      <c r="E61" s="97">
        <v>1</v>
      </c>
      <c r="F61" s="84" t="s">
        <v>443</v>
      </c>
      <c r="G61" s="84">
        <v>7.21</v>
      </c>
      <c r="H61" s="98">
        <v>15.85</v>
      </c>
      <c r="I61" s="98">
        <v>15.85</v>
      </c>
      <c r="J61" s="84" t="s">
        <v>444</v>
      </c>
      <c r="K61" s="84">
        <v>16.170000000000002</v>
      </c>
      <c r="L61" s="99"/>
      <c r="M61" s="98">
        <f t="shared" si="2"/>
        <v>2.2427184466019421</v>
      </c>
      <c r="N61" s="96" t="s">
        <v>445</v>
      </c>
    </row>
    <row r="62" spans="1:14" ht="48">
      <c r="A62" s="94">
        <v>35</v>
      </c>
      <c r="B62" s="95" t="s">
        <v>446</v>
      </c>
      <c r="C62" s="82" t="s">
        <v>447</v>
      </c>
      <c r="D62" s="96" t="s">
        <v>431</v>
      </c>
      <c r="E62" s="97">
        <v>0.875</v>
      </c>
      <c r="F62" s="84" t="s">
        <v>448</v>
      </c>
      <c r="G62" s="84">
        <v>10.15</v>
      </c>
      <c r="H62" s="98">
        <v>22.1</v>
      </c>
      <c r="I62" s="98">
        <v>19.34</v>
      </c>
      <c r="J62" s="84" t="s">
        <v>449</v>
      </c>
      <c r="K62" s="84">
        <v>19.73</v>
      </c>
      <c r="L62" s="99"/>
      <c r="M62" s="98">
        <f t="shared" si="2"/>
        <v>1.9438423645320198</v>
      </c>
      <c r="N62" s="96" t="s">
        <v>450</v>
      </c>
    </row>
    <row r="63" spans="1:14" ht="36">
      <c r="A63" s="94">
        <v>36</v>
      </c>
      <c r="B63" s="95" t="s">
        <v>451</v>
      </c>
      <c r="C63" s="82" t="s">
        <v>452</v>
      </c>
      <c r="D63" s="96" t="s">
        <v>442</v>
      </c>
      <c r="E63" s="97">
        <v>12</v>
      </c>
      <c r="F63" s="84" t="s">
        <v>453</v>
      </c>
      <c r="G63" s="84">
        <v>223.2</v>
      </c>
      <c r="H63" s="98">
        <v>33.74</v>
      </c>
      <c r="I63" s="98">
        <v>404.88</v>
      </c>
      <c r="J63" s="84" t="s">
        <v>454</v>
      </c>
      <c r="K63" s="84">
        <v>413.76</v>
      </c>
      <c r="L63" s="99"/>
      <c r="M63" s="98">
        <f t="shared" si="2"/>
        <v>1.8537634408602151</v>
      </c>
      <c r="N63" s="96" t="s">
        <v>455</v>
      </c>
    </row>
    <row r="64" spans="1:14" ht="36">
      <c r="A64" s="94">
        <v>37</v>
      </c>
      <c r="B64" s="95" t="s">
        <v>456</v>
      </c>
      <c r="C64" s="82" t="s">
        <v>457</v>
      </c>
      <c r="D64" s="96" t="s">
        <v>383</v>
      </c>
      <c r="E64" s="97">
        <v>0.39939999999999998</v>
      </c>
      <c r="F64" s="84" t="s">
        <v>458</v>
      </c>
      <c r="G64" s="84">
        <v>1.24</v>
      </c>
      <c r="H64" s="98">
        <v>21.36</v>
      </c>
      <c r="I64" s="98">
        <v>8.5299999999999994</v>
      </c>
      <c r="J64" s="84" t="s">
        <v>459</v>
      </c>
      <c r="K64" s="84">
        <v>8.6999999999999993</v>
      </c>
      <c r="L64" s="99"/>
      <c r="M64" s="98">
        <f t="shared" si="2"/>
        <v>7.0161290322580641</v>
      </c>
      <c r="N64" s="96" t="s">
        <v>460</v>
      </c>
    </row>
    <row r="65" spans="1:14" ht="24">
      <c r="A65" s="94">
        <v>38</v>
      </c>
      <c r="B65" s="95" t="s">
        <v>461</v>
      </c>
      <c r="C65" s="82" t="s">
        <v>462</v>
      </c>
      <c r="D65" s="96" t="s">
        <v>442</v>
      </c>
      <c r="E65" s="97">
        <v>2</v>
      </c>
      <c r="F65" s="84" t="s">
        <v>463</v>
      </c>
      <c r="G65" s="84">
        <v>30.2</v>
      </c>
      <c r="H65" s="98"/>
      <c r="I65" s="98"/>
      <c r="J65" s="84" t="s">
        <v>464</v>
      </c>
      <c r="K65" s="84">
        <v>77.14</v>
      </c>
      <c r="L65" s="99"/>
      <c r="M65" s="98">
        <f t="shared" si="2"/>
        <v>2.5543046357615893</v>
      </c>
      <c r="N65" s="96"/>
    </row>
    <row r="66" spans="1:14" ht="24">
      <c r="A66" s="94">
        <v>39</v>
      </c>
      <c r="B66" s="95" t="s">
        <v>465</v>
      </c>
      <c r="C66" s="82" t="s">
        <v>466</v>
      </c>
      <c r="D66" s="96" t="s">
        <v>410</v>
      </c>
      <c r="E66" s="97">
        <v>2.7</v>
      </c>
      <c r="F66" s="84" t="s">
        <v>467</v>
      </c>
      <c r="G66" s="84">
        <v>71.010000000000005</v>
      </c>
      <c r="H66" s="98"/>
      <c r="I66" s="98"/>
      <c r="J66" s="84" t="s">
        <v>468</v>
      </c>
      <c r="K66" s="84">
        <v>325.69</v>
      </c>
      <c r="L66" s="99"/>
      <c r="M66" s="98">
        <f t="shared" si="2"/>
        <v>4.5865371074496544</v>
      </c>
      <c r="N66" s="96"/>
    </row>
    <row r="67" spans="1:14" ht="24">
      <c r="A67" s="94">
        <v>40</v>
      </c>
      <c r="B67" s="95" t="s">
        <v>469</v>
      </c>
      <c r="C67" s="82" t="s">
        <v>470</v>
      </c>
      <c r="D67" s="96" t="s">
        <v>389</v>
      </c>
      <c r="E67" s="97">
        <v>0.01</v>
      </c>
      <c r="F67" s="84" t="s">
        <v>471</v>
      </c>
      <c r="G67" s="84">
        <v>110.11</v>
      </c>
      <c r="H67" s="98"/>
      <c r="I67" s="98"/>
      <c r="J67" s="84" t="s">
        <v>472</v>
      </c>
      <c r="K67" s="84">
        <v>31.1</v>
      </c>
      <c r="L67" s="99"/>
      <c r="M67" s="98">
        <f t="shared" si="2"/>
        <v>0.28244482789937336</v>
      </c>
      <c r="N67" s="96"/>
    </row>
    <row r="68" spans="1:14" ht="24">
      <c r="A68" s="94">
        <v>41</v>
      </c>
      <c r="B68" s="95" t="s">
        <v>473</v>
      </c>
      <c r="C68" s="82" t="s">
        <v>474</v>
      </c>
      <c r="D68" s="96" t="s">
        <v>442</v>
      </c>
      <c r="E68" s="97">
        <v>2</v>
      </c>
      <c r="F68" s="84" t="s">
        <v>475</v>
      </c>
      <c r="G68" s="84">
        <v>35.200000000000003</v>
      </c>
      <c r="H68" s="98"/>
      <c r="I68" s="98"/>
      <c r="J68" s="84" t="s">
        <v>476</v>
      </c>
      <c r="K68" s="84">
        <v>55.94</v>
      </c>
      <c r="L68" s="99"/>
      <c r="M68" s="98">
        <f t="shared" si="2"/>
        <v>1.5892045454545454</v>
      </c>
      <c r="N68" s="96"/>
    </row>
    <row r="69" spans="1:14" ht="24">
      <c r="A69" s="94">
        <v>42</v>
      </c>
      <c r="B69" s="95" t="s">
        <v>477</v>
      </c>
      <c r="C69" s="82" t="s">
        <v>478</v>
      </c>
      <c r="D69" s="96" t="s">
        <v>442</v>
      </c>
      <c r="E69" s="97">
        <v>1</v>
      </c>
      <c r="F69" s="84" t="s">
        <v>479</v>
      </c>
      <c r="G69" s="84">
        <v>29.3</v>
      </c>
      <c r="H69" s="98"/>
      <c r="I69" s="98"/>
      <c r="J69" s="84" t="s">
        <v>480</v>
      </c>
      <c r="K69" s="84">
        <v>74.81</v>
      </c>
      <c r="L69" s="99"/>
      <c r="M69" s="98">
        <f t="shared" si="2"/>
        <v>2.5532423208191126</v>
      </c>
      <c r="N69" s="96"/>
    </row>
    <row r="70" spans="1:14" ht="24">
      <c r="A70" s="94">
        <v>43</v>
      </c>
      <c r="B70" s="95" t="s">
        <v>481</v>
      </c>
      <c r="C70" s="82" t="s">
        <v>482</v>
      </c>
      <c r="D70" s="96" t="s">
        <v>442</v>
      </c>
      <c r="E70" s="97">
        <v>5</v>
      </c>
      <c r="F70" s="84" t="s">
        <v>483</v>
      </c>
      <c r="G70" s="84">
        <v>217.5</v>
      </c>
      <c r="H70" s="98"/>
      <c r="I70" s="98"/>
      <c r="J70" s="84" t="s">
        <v>484</v>
      </c>
      <c r="K70" s="84">
        <v>581.6</v>
      </c>
      <c r="L70" s="99"/>
      <c r="M70" s="98">
        <f t="shared" si="2"/>
        <v>2.6740229885057474</v>
      </c>
      <c r="N70" s="96"/>
    </row>
    <row r="71" spans="1:14" ht="24">
      <c r="A71" s="94">
        <v>44</v>
      </c>
      <c r="B71" s="95" t="s">
        <v>481</v>
      </c>
      <c r="C71" s="82" t="s">
        <v>485</v>
      </c>
      <c r="D71" s="96" t="s">
        <v>442</v>
      </c>
      <c r="E71" s="97">
        <v>1</v>
      </c>
      <c r="F71" s="84" t="s">
        <v>483</v>
      </c>
      <c r="G71" s="84">
        <v>43.5</v>
      </c>
      <c r="H71" s="98"/>
      <c r="I71" s="98"/>
      <c r="J71" s="84" t="s">
        <v>484</v>
      </c>
      <c r="K71" s="84">
        <v>116.32</v>
      </c>
      <c r="L71" s="99"/>
      <c r="M71" s="98">
        <f t="shared" si="2"/>
        <v>2.6740229885057469</v>
      </c>
      <c r="N71" s="96"/>
    </row>
    <row r="72" spans="1:14" ht="24">
      <c r="A72" s="94">
        <v>45</v>
      </c>
      <c r="B72" s="95" t="s">
        <v>481</v>
      </c>
      <c r="C72" s="82" t="s">
        <v>486</v>
      </c>
      <c r="D72" s="96" t="s">
        <v>442</v>
      </c>
      <c r="E72" s="97">
        <v>4</v>
      </c>
      <c r="F72" s="84" t="s">
        <v>483</v>
      </c>
      <c r="G72" s="84">
        <v>174</v>
      </c>
      <c r="H72" s="98"/>
      <c r="I72" s="98"/>
      <c r="J72" s="84" t="s">
        <v>484</v>
      </c>
      <c r="K72" s="84">
        <v>465.28</v>
      </c>
      <c r="L72" s="99"/>
      <c r="M72" s="98">
        <f t="shared" si="2"/>
        <v>2.6740229885057469</v>
      </c>
      <c r="N72" s="96"/>
    </row>
    <row r="73" spans="1:14" ht="24">
      <c r="A73" s="94">
        <v>46</v>
      </c>
      <c r="B73" s="95" t="s">
        <v>487</v>
      </c>
      <c r="C73" s="82" t="s">
        <v>488</v>
      </c>
      <c r="D73" s="96" t="s">
        <v>442</v>
      </c>
      <c r="E73" s="97">
        <v>1</v>
      </c>
      <c r="F73" s="84" t="s">
        <v>489</v>
      </c>
      <c r="G73" s="84">
        <v>700</v>
      </c>
      <c r="H73" s="98"/>
      <c r="I73" s="98"/>
      <c r="J73" s="84" t="s">
        <v>490</v>
      </c>
      <c r="K73" s="84">
        <v>896.57</v>
      </c>
      <c r="L73" s="99"/>
      <c r="M73" s="98">
        <f t="shared" si="2"/>
        <v>1.2808142857142857</v>
      </c>
      <c r="N73" s="96"/>
    </row>
    <row r="74" spans="1:14" ht="36">
      <c r="A74" s="94">
        <v>47</v>
      </c>
      <c r="B74" s="95" t="s">
        <v>491</v>
      </c>
      <c r="C74" s="82" t="s">
        <v>492</v>
      </c>
      <c r="D74" s="96" t="s">
        <v>442</v>
      </c>
      <c r="E74" s="97">
        <v>1</v>
      </c>
      <c r="F74" s="84" t="s">
        <v>493</v>
      </c>
      <c r="G74" s="84">
        <v>201.21</v>
      </c>
      <c r="H74" s="98"/>
      <c r="I74" s="98"/>
      <c r="J74" s="84" t="s">
        <v>494</v>
      </c>
      <c r="K74" s="84">
        <v>426.4</v>
      </c>
      <c r="L74" s="99"/>
      <c r="M74" s="98">
        <f t="shared" si="2"/>
        <v>2.1191789672481485</v>
      </c>
      <c r="N74" s="96"/>
    </row>
    <row r="75" spans="1:14" ht="24">
      <c r="A75" s="94">
        <v>48</v>
      </c>
      <c r="B75" s="95" t="s">
        <v>495</v>
      </c>
      <c r="C75" s="82" t="s">
        <v>496</v>
      </c>
      <c r="D75" s="96" t="s">
        <v>442</v>
      </c>
      <c r="E75" s="97">
        <v>4</v>
      </c>
      <c r="F75" s="84" t="s">
        <v>497</v>
      </c>
      <c r="G75" s="84">
        <v>9.8000000000000007</v>
      </c>
      <c r="H75" s="98"/>
      <c r="I75" s="98"/>
      <c r="J75" s="84" t="s">
        <v>498</v>
      </c>
      <c r="K75" s="84">
        <v>24.56</v>
      </c>
      <c r="L75" s="99"/>
      <c r="M75" s="98">
        <f t="shared" si="2"/>
        <v>2.5061224489795917</v>
      </c>
      <c r="N75" s="96"/>
    </row>
    <row r="76" spans="1:14" ht="24">
      <c r="A76" s="94">
        <v>49</v>
      </c>
      <c r="B76" s="95" t="s">
        <v>499</v>
      </c>
      <c r="C76" s="82" t="s">
        <v>500</v>
      </c>
      <c r="D76" s="96" t="s">
        <v>431</v>
      </c>
      <c r="E76" s="97">
        <v>12.5</v>
      </c>
      <c r="F76" s="84" t="s">
        <v>501</v>
      </c>
      <c r="G76" s="84">
        <v>211.5</v>
      </c>
      <c r="H76" s="98"/>
      <c r="I76" s="98"/>
      <c r="J76" s="84" t="s">
        <v>502</v>
      </c>
      <c r="K76" s="84">
        <v>594.75</v>
      </c>
      <c r="L76" s="99"/>
      <c r="M76" s="98">
        <f t="shared" si="2"/>
        <v>2.8120567375886525</v>
      </c>
      <c r="N76" s="96"/>
    </row>
    <row r="77" spans="1:14" ht="24">
      <c r="A77" s="94">
        <v>50</v>
      </c>
      <c r="B77" s="95" t="s">
        <v>503</v>
      </c>
      <c r="C77" s="82" t="s">
        <v>504</v>
      </c>
      <c r="D77" s="96" t="s">
        <v>442</v>
      </c>
      <c r="E77" s="97">
        <v>3</v>
      </c>
      <c r="F77" s="84" t="s">
        <v>505</v>
      </c>
      <c r="G77" s="84">
        <v>2.85</v>
      </c>
      <c r="H77" s="98"/>
      <c r="I77" s="98"/>
      <c r="J77" s="84" t="s">
        <v>506</v>
      </c>
      <c r="K77" s="84">
        <v>12.69</v>
      </c>
      <c r="L77" s="99"/>
      <c r="M77" s="98">
        <f t="shared" si="2"/>
        <v>4.4526315789473685</v>
      </c>
      <c r="N77" s="96"/>
    </row>
    <row r="78" spans="1:14" ht="48">
      <c r="A78" s="94">
        <v>51</v>
      </c>
      <c r="B78" s="95" t="s">
        <v>507</v>
      </c>
      <c r="C78" s="82" t="s">
        <v>508</v>
      </c>
      <c r="D78" s="96" t="s">
        <v>442</v>
      </c>
      <c r="E78" s="97">
        <v>4</v>
      </c>
      <c r="F78" s="84" t="s">
        <v>509</v>
      </c>
      <c r="G78" s="84">
        <v>49.84</v>
      </c>
      <c r="H78" s="98"/>
      <c r="I78" s="98"/>
      <c r="J78" s="84" t="s">
        <v>510</v>
      </c>
      <c r="K78" s="84">
        <v>116.88</v>
      </c>
      <c r="L78" s="99"/>
      <c r="M78" s="98">
        <f t="shared" si="2"/>
        <v>2.3451043338683784</v>
      </c>
      <c r="N78" s="96"/>
    </row>
    <row r="79" spans="1:14" ht="19.350000000000001" customHeight="1">
      <c r="A79" s="169" t="s">
        <v>511</v>
      </c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</row>
    <row r="80" spans="1:14" ht="19.350000000000001" customHeight="1">
      <c r="A80" s="129" t="s">
        <v>380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</row>
    <row r="81" spans="1:14" ht="24">
      <c r="A81" s="94">
        <v>52</v>
      </c>
      <c r="B81" s="95" t="s">
        <v>512</v>
      </c>
      <c r="C81" s="82" t="s">
        <v>513</v>
      </c>
      <c r="D81" s="96" t="s">
        <v>442</v>
      </c>
      <c r="E81" s="97">
        <v>306</v>
      </c>
      <c r="F81" s="84" t="s">
        <v>314</v>
      </c>
      <c r="G81" s="84"/>
      <c r="H81" s="98"/>
      <c r="I81" s="98"/>
      <c r="J81" s="84" t="s">
        <v>314</v>
      </c>
      <c r="K81" s="84"/>
      <c r="L81" s="99"/>
      <c r="M81" s="98" t="str">
        <f>IF(ISNUMBER(K81/G81),IF(NOT(K81/G81=0),K81/G81, " "), " ")</f>
        <v xml:space="preserve"> </v>
      </c>
      <c r="N81" s="96"/>
    </row>
    <row r="82" spans="1:14" ht="24">
      <c r="A82" s="94">
        <v>53</v>
      </c>
      <c r="B82" s="95" t="s">
        <v>514</v>
      </c>
      <c r="C82" s="82" t="s">
        <v>515</v>
      </c>
      <c r="D82" s="96" t="s">
        <v>442</v>
      </c>
      <c r="E82" s="97">
        <v>1</v>
      </c>
      <c r="F82" s="84" t="s">
        <v>314</v>
      </c>
      <c r="G82" s="84"/>
      <c r="H82" s="98"/>
      <c r="I82" s="98"/>
      <c r="J82" s="84" t="s">
        <v>314</v>
      </c>
      <c r="K82" s="84"/>
      <c r="L82" s="99"/>
      <c r="M82" s="98" t="str">
        <f>IF(ISNUMBER(K82/G82),IF(NOT(K82/G82=0),K82/G82, " "), " ")</f>
        <v xml:space="preserve"> </v>
      </c>
      <c r="N82" s="96"/>
    </row>
    <row r="83" spans="1:14" ht="24">
      <c r="A83" s="100">
        <v>54</v>
      </c>
      <c r="B83" s="101" t="s">
        <v>516</v>
      </c>
      <c r="C83" s="88" t="s">
        <v>517</v>
      </c>
      <c r="D83" s="102" t="s">
        <v>389</v>
      </c>
      <c r="E83" s="103">
        <v>0.13039999999999999</v>
      </c>
      <c r="F83" s="90" t="s">
        <v>314</v>
      </c>
      <c r="G83" s="90"/>
      <c r="H83" s="104"/>
      <c r="I83" s="104"/>
      <c r="J83" s="90" t="s">
        <v>314</v>
      </c>
      <c r="K83" s="90"/>
      <c r="L83" s="105"/>
      <c r="M83" s="104" t="str">
        <f>IF(ISNUMBER(K83/G83),IF(NOT(K83/G83=0),K83/G83, " "), " ")</f>
        <v xml:space="preserve"> </v>
      </c>
      <c r="N83" s="102"/>
    </row>
    <row r="84" spans="1:14">
      <c r="A84" s="150" t="s">
        <v>288</v>
      </c>
      <c r="B84" s="151"/>
      <c r="C84" s="151"/>
      <c r="D84" s="151"/>
      <c r="E84" s="151"/>
      <c r="F84" s="151"/>
      <c r="G84" s="106">
        <v>6192</v>
      </c>
      <c r="H84" s="107"/>
      <c r="I84" s="107"/>
      <c r="J84" s="107"/>
      <c r="K84" s="106">
        <v>12736</v>
      </c>
      <c r="L84" s="108"/>
      <c r="M84" s="106">
        <f t="shared" ref="M84:M99" ca="1" si="3">IF(ISNUMBER(INDIRECT("K" &amp; ROW())/INDIRECT("G" &amp; ROW())),INDIRECT("K" &amp; ROW())/INDIRECT("G" &amp; ROW()), " ")</f>
        <v>2.0568475452196382</v>
      </c>
      <c r="N84" s="92" t="s">
        <v>518</v>
      </c>
    </row>
    <row r="85" spans="1:14">
      <c r="A85" s="150" t="s">
        <v>293</v>
      </c>
      <c r="B85" s="151"/>
      <c r="C85" s="151"/>
      <c r="D85" s="151"/>
      <c r="E85" s="151"/>
      <c r="F85" s="151"/>
      <c r="G85" s="106"/>
      <c r="H85" s="107"/>
      <c r="I85" s="107"/>
      <c r="J85" s="107"/>
      <c r="K85" s="106"/>
      <c r="L85" s="108"/>
      <c r="M85" s="106" t="str">
        <f t="shared" ca="1" si="3"/>
        <v xml:space="preserve"> </v>
      </c>
      <c r="N85" s="92" t="s">
        <v>518</v>
      </c>
    </row>
    <row r="86" spans="1:14">
      <c r="A86" s="150" t="s">
        <v>294</v>
      </c>
      <c r="B86" s="151"/>
      <c r="C86" s="151"/>
      <c r="D86" s="151"/>
      <c r="E86" s="151"/>
      <c r="F86" s="151"/>
      <c r="G86" s="106">
        <v>3539</v>
      </c>
      <c r="H86" s="107"/>
      <c r="I86" s="107"/>
      <c r="J86" s="107"/>
      <c r="K86" s="106">
        <v>6090</v>
      </c>
      <c r="L86" s="108"/>
      <c r="M86" s="106">
        <f t="shared" ca="1" si="3"/>
        <v>1.7208250918338515</v>
      </c>
      <c r="N86" s="92" t="s">
        <v>518</v>
      </c>
    </row>
    <row r="87" spans="1:14">
      <c r="A87" s="150" t="s">
        <v>295</v>
      </c>
      <c r="B87" s="151"/>
      <c r="C87" s="151"/>
      <c r="D87" s="151"/>
      <c r="E87" s="151"/>
      <c r="F87" s="151"/>
      <c r="G87" s="106">
        <v>2310</v>
      </c>
      <c r="H87" s="107"/>
      <c r="I87" s="107"/>
      <c r="J87" s="107"/>
      <c r="K87" s="106">
        <v>4985</v>
      </c>
      <c r="L87" s="108"/>
      <c r="M87" s="106">
        <f t="shared" ca="1" si="3"/>
        <v>2.1580086580086579</v>
      </c>
      <c r="N87" s="92" t="s">
        <v>518</v>
      </c>
    </row>
    <row r="88" spans="1:14">
      <c r="A88" s="150" t="s">
        <v>296</v>
      </c>
      <c r="B88" s="151"/>
      <c r="C88" s="151"/>
      <c r="D88" s="151"/>
      <c r="E88" s="151"/>
      <c r="F88" s="151"/>
      <c r="G88" s="106">
        <v>355</v>
      </c>
      <c r="H88" s="107"/>
      <c r="I88" s="107"/>
      <c r="J88" s="107"/>
      <c r="K88" s="106">
        <v>1795</v>
      </c>
      <c r="L88" s="108"/>
      <c r="M88" s="106">
        <f t="shared" ca="1" si="3"/>
        <v>5.056338028169014</v>
      </c>
      <c r="N88" s="92" t="s">
        <v>518</v>
      </c>
    </row>
    <row r="89" spans="1:14">
      <c r="A89" s="152" t="s">
        <v>297</v>
      </c>
      <c r="B89" s="153"/>
      <c r="C89" s="153"/>
      <c r="D89" s="153"/>
      <c r="E89" s="153"/>
      <c r="F89" s="153"/>
      <c r="G89" s="109">
        <v>3587</v>
      </c>
      <c r="H89" s="110"/>
      <c r="I89" s="110"/>
      <c r="J89" s="110"/>
      <c r="K89" s="109">
        <v>4786</v>
      </c>
      <c r="L89" s="111"/>
      <c r="M89" s="109">
        <f t="shared" ca="1" si="3"/>
        <v>1.3342626149986061</v>
      </c>
      <c r="N89" s="93" t="s">
        <v>518</v>
      </c>
    </row>
    <row r="90" spans="1:14">
      <c r="A90" s="152" t="s">
        <v>298</v>
      </c>
      <c r="B90" s="153"/>
      <c r="C90" s="153"/>
      <c r="D90" s="153"/>
      <c r="E90" s="153"/>
      <c r="F90" s="153"/>
      <c r="G90" s="109">
        <v>2122</v>
      </c>
      <c r="H90" s="110"/>
      <c r="I90" s="110"/>
      <c r="J90" s="110"/>
      <c r="K90" s="109">
        <v>2895</v>
      </c>
      <c r="L90" s="111"/>
      <c r="M90" s="109">
        <f t="shared" ca="1" si="3"/>
        <v>1.3642789820923658</v>
      </c>
      <c r="N90" s="93" t="s">
        <v>518</v>
      </c>
    </row>
    <row r="91" spans="1:14">
      <c r="A91" s="152" t="s">
        <v>299</v>
      </c>
      <c r="B91" s="153"/>
      <c r="C91" s="153"/>
      <c r="D91" s="153"/>
      <c r="E91" s="153"/>
      <c r="F91" s="153"/>
      <c r="G91" s="109"/>
      <c r="H91" s="110"/>
      <c r="I91" s="110"/>
      <c r="J91" s="110"/>
      <c r="K91" s="109"/>
      <c r="L91" s="111"/>
      <c r="M91" s="109" t="str">
        <f t="shared" ca="1" si="3"/>
        <v xml:space="preserve"> </v>
      </c>
      <c r="N91" s="93" t="s">
        <v>518</v>
      </c>
    </row>
    <row r="92" spans="1:14" ht="30" customHeight="1">
      <c r="A92" s="150" t="s">
        <v>300</v>
      </c>
      <c r="B92" s="151"/>
      <c r="C92" s="151"/>
      <c r="D92" s="151"/>
      <c r="E92" s="151"/>
      <c r="F92" s="151"/>
      <c r="G92" s="106">
        <v>297</v>
      </c>
      <c r="H92" s="107"/>
      <c r="I92" s="107"/>
      <c r="J92" s="107"/>
      <c r="K92" s="106">
        <v>1445</v>
      </c>
      <c r="L92" s="108"/>
      <c r="M92" s="106">
        <f t="shared" ca="1" si="3"/>
        <v>4.865319865319865</v>
      </c>
      <c r="N92" s="92" t="s">
        <v>518</v>
      </c>
    </row>
    <row r="93" spans="1:14">
      <c r="A93" s="150" t="s">
        <v>301</v>
      </c>
      <c r="B93" s="151"/>
      <c r="C93" s="151"/>
      <c r="D93" s="151"/>
      <c r="E93" s="151"/>
      <c r="F93" s="151"/>
      <c r="G93" s="106">
        <v>144</v>
      </c>
      <c r="H93" s="107"/>
      <c r="I93" s="107"/>
      <c r="J93" s="107"/>
      <c r="K93" s="106">
        <v>570</v>
      </c>
      <c r="L93" s="108"/>
      <c r="M93" s="106">
        <f t="shared" ca="1" si="3"/>
        <v>3.9583333333333335</v>
      </c>
      <c r="N93" s="92" t="s">
        <v>518</v>
      </c>
    </row>
    <row r="94" spans="1:14" ht="30" customHeight="1">
      <c r="A94" s="150" t="s">
        <v>302</v>
      </c>
      <c r="B94" s="151"/>
      <c r="C94" s="151"/>
      <c r="D94" s="151"/>
      <c r="E94" s="151"/>
      <c r="F94" s="151"/>
      <c r="G94" s="106">
        <v>1019</v>
      </c>
      <c r="H94" s="107"/>
      <c r="I94" s="107"/>
      <c r="J94" s="107"/>
      <c r="K94" s="106">
        <v>1661</v>
      </c>
      <c r="L94" s="108"/>
      <c r="M94" s="106">
        <f t="shared" ca="1" si="3"/>
        <v>1.6300294406280667</v>
      </c>
      <c r="N94" s="92" t="s">
        <v>518</v>
      </c>
    </row>
    <row r="95" spans="1:14" ht="30" customHeight="1">
      <c r="A95" s="150" t="s">
        <v>303</v>
      </c>
      <c r="B95" s="151"/>
      <c r="C95" s="151"/>
      <c r="D95" s="151"/>
      <c r="E95" s="151"/>
      <c r="F95" s="151"/>
      <c r="G95" s="106">
        <v>9473</v>
      </c>
      <c r="H95" s="107"/>
      <c r="I95" s="107"/>
      <c r="J95" s="107"/>
      <c r="K95" s="106">
        <v>9800</v>
      </c>
      <c r="L95" s="108"/>
      <c r="M95" s="106">
        <f t="shared" ca="1" si="3"/>
        <v>1.0345191597170906</v>
      </c>
      <c r="N95" s="92" t="s">
        <v>518</v>
      </c>
    </row>
    <row r="96" spans="1:14" ht="30" customHeight="1">
      <c r="A96" s="150" t="s">
        <v>304</v>
      </c>
      <c r="B96" s="151"/>
      <c r="C96" s="151"/>
      <c r="D96" s="151"/>
      <c r="E96" s="151"/>
      <c r="F96" s="151"/>
      <c r="G96" s="106">
        <v>968</v>
      </c>
      <c r="H96" s="107"/>
      <c r="I96" s="107"/>
      <c r="J96" s="107"/>
      <c r="K96" s="106">
        <v>6941</v>
      </c>
      <c r="L96" s="108"/>
      <c r="M96" s="106">
        <f t="shared" ca="1" si="3"/>
        <v>7.1704545454545459</v>
      </c>
      <c r="N96" s="92" t="s">
        <v>518</v>
      </c>
    </row>
    <row r="97" spans="1:14">
      <c r="A97" s="150" t="s">
        <v>305</v>
      </c>
      <c r="B97" s="151"/>
      <c r="C97" s="151"/>
      <c r="D97" s="151"/>
      <c r="E97" s="151"/>
      <c r="F97" s="151"/>
      <c r="G97" s="106">
        <v>11901</v>
      </c>
      <c r="H97" s="107"/>
      <c r="I97" s="107"/>
      <c r="J97" s="107"/>
      <c r="K97" s="106">
        <v>20417</v>
      </c>
      <c r="L97" s="108"/>
      <c r="M97" s="106">
        <f t="shared" ca="1" si="3"/>
        <v>1.7155701201579698</v>
      </c>
      <c r="N97" s="92" t="s">
        <v>518</v>
      </c>
    </row>
    <row r="98" spans="1:14" ht="30" customHeight="1">
      <c r="A98" s="150" t="s">
        <v>306</v>
      </c>
      <c r="B98" s="151"/>
      <c r="C98" s="151"/>
      <c r="D98" s="151"/>
      <c r="E98" s="151"/>
      <c r="F98" s="151"/>
      <c r="G98" s="106">
        <v>645.37</v>
      </c>
      <c r="H98" s="107"/>
      <c r="I98" s="107"/>
      <c r="J98" s="107"/>
      <c r="K98" s="106">
        <v>1421.93</v>
      </c>
      <c r="L98" s="108"/>
      <c r="M98" s="106">
        <f t="shared" ca="1" si="3"/>
        <v>2.2032787393278275</v>
      </c>
      <c r="N98" s="92" t="s">
        <v>518</v>
      </c>
    </row>
    <row r="99" spans="1:14">
      <c r="A99" s="152" t="s">
        <v>307</v>
      </c>
      <c r="B99" s="153"/>
      <c r="C99" s="153"/>
      <c r="D99" s="153"/>
      <c r="E99" s="153"/>
      <c r="F99" s="153"/>
      <c r="G99" s="109">
        <v>12546.37</v>
      </c>
      <c r="H99" s="110"/>
      <c r="I99" s="110"/>
      <c r="J99" s="110"/>
      <c r="K99" s="109">
        <v>21838.93</v>
      </c>
      <c r="L99" s="111"/>
      <c r="M99" s="109">
        <f t="shared" ca="1" si="3"/>
        <v>1.7406572578363302</v>
      </c>
      <c r="N99" s="93" t="s">
        <v>518</v>
      </c>
    </row>
    <row r="100" spans="1:14">
      <c r="A100" s="48"/>
      <c r="G100" s="67"/>
      <c r="H100" s="68"/>
      <c r="I100" s="68"/>
      <c r="J100" s="68"/>
      <c r="K100" s="67"/>
      <c r="L100" s="69"/>
      <c r="M100" s="67"/>
      <c r="N100" s="48"/>
    </row>
    <row r="101" spans="1:14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  <row r="102" spans="1:14">
      <c r="A102" s="75" t="s">
        <v>68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  <row r="103" spans="1:14">
      <c r="A103" s="3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70"/>
      <c r="M103" s="29"/>
      <c r="N103" s="29"/>
    </row>
    <row r="104" spans="1:14">
      <c r="A104" s="75" t="s">
        <v>69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</sheetData>
  <mergeCells count="49">
    <mergeCell ref="A96:F96"/>
    <mergeCell ref="A97:F97"/>
    <mergeCell ref="A98:F98"/>
    <mergeCell ref="A99:F99"/>
    <mergeCell ref="A90:F90"/>
    <mergeCell ref="A91:F91"/>
    <mergeCell ref="A92:F92"/>
    <mergeCell ref="A93:F93"/>
    <mergeCell ref="A94:F94"/>
    <mergeCell ref="A95:F95"/>
    <mergeCell ref="A89:F89"/>
    <mergeCell ref="A24:N24"/>
    <mergeCell ref="A25:N25"/>
    <mergeCell ref="A40:N40"/>
    <mergeCell ref="A49:N49"/>
    <mergeCell ref="A79:N79"/>
    <mergeCell ref="A80:N80"/>
    <mergeCell ref="A84:F84"/>
    <mergeCell ref="A85:F85"/>
    <mergeCell ref="A86:F86"/>
    <mergeCell ref="A87:F87"/>
    <mergeCell ref="A88:F8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2015-03-24T07:25:36Z</cp:lastPrinted>
  <dcterms:created xsi:type="dcterms:W3CDTF">2003-01-28T12:33:10Z</dcterms:created>
  <dcterms:modified xsi:type="dcterms:W3CDTF">2015-03-24T07:30:12Z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