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 refMode="R1C1"/>
</workbook>
</file>

<file path=xl/calcChain.xml><?xml version="1.0" encoding="utf-8"?>
<calcChain xmlns="http://schemas.openxmlformats.org/spreadsheetml/2006/main">
  <c r="M26" i="1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70"/>
  <c r="M171"/>
  <c r="M172"/>
  <c r="M173"/>
  <c r="M174"/>
  <c r="M175"/>
  <c r="J15"/>
  <c r="G15"/>
  <c r="J13"/>
  <c r="G13"/>
  <c r="J12"/>
  <c r="G12"/>
  <c r="J11"/>
  <c r="G11"/>
  <c r="K31" i="8"/>
  <c r="H31"/>
  <c r="K29"/>
  <c r="H29"/>
  <c r="K28"/>
  <c r="H28"/>
  <c r="K27"/>
  <c r="H27"/>
  <c r="K393"/>
  <c r="K392"/>
  <c r="H393"/>
  <c r="H392"/>
  <c r="J14" i="16"/>
  <c r="G14"/>
  <c r="K30" i="8"/>
  <c r="H30"/>
  <c r="A18" i="16"/>
  <c r="B34" i="8"/>
  <c r="M180" i="16"/>
  <c r="M188"/>
  <c r="M196"/>
  <c r="M182"/>
  <c r="M177"/>
  <c r="M185"/>
  <c r="M193"/>
  <c r="M201"/>
  <c r="M198"/>
  <c r="M183"/>
  <c r="M191"/>
  <c r="M199"/>
  <c r="M178"/>
  <c r="M202"/>
  <c r="M176"/>
  <c r="M184"/>
  <c r="M192"/>
  <c r="M200"/>
  <c r="M194"/>
  <c r="M181"/>
  <c r="M189"/>
  <c r="M197"/>
  <c r="M186"/>
  <c r="M179"/>
  <c r="M187"/>
  <c r="M195"/>
  <c r="M203"/>
  <c r="M190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36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36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36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36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36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36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36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39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39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7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7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7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7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7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20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20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<sst xmlns="http://schemas.openxmlformats.org/spreadsheetml/2006/main" count="2699" uniqueCount="1483">
  <si>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</si>
  <si>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</si>
  <si>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</si>
  <si>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</si>
  <si>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</si>
  <si>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</si>
  <si>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</si>
  <si>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</si>
  <si>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</si>
  <si>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</si>
  <si>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</si>
  <si>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</si>
  <si>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</si>
  <si>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</si>
  <si>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</si>
  <si>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</si>
  <si>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</si>
  <si>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</si>
  <si>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</si>
  <si>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</si>
  <si>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</si>
  <si>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</si>
  <si>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</si>
  <si>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</si>
  <si>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</si>
  <si>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</si>
  <si>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</si>
  <si>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</si>
  <si>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</si>
  <si>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</si>
  <si>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</si>
  <si>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</si>
  <si>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</si>
  <si>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</si>
  <si>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</si>
  <si>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</si>
  <si>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</si>
  <si>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</si>
  <si>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</si>
  <si>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</si>
  <si>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</si>
  <si>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</si>
  <si>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</si>
  <si>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</si>
  <si>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</si>
  <si>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</si>
  <si>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</si>
  <si>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</si>
  <si>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</si>
  <si>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</si>
  <si>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</si>
  <si>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</si>
  <si>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</si>
  <si>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</si>
  <si>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</si>
  <si>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</si>
  <si>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</si>
  <si>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</si>
  <si>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</si>
  <si>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</si>
  <si>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</si>
  <si>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</si>
  <si>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</si>
  <si>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</si>
  <si>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</si>
  <si>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</si>
  <si>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</si>
  <si>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Цветная 5б</t>
  </si>
  <si>
    <t>Сдал:  _________________ //</t>
  </si>
  <si>
    <t>Принял:  _________________ //</t>
  </si>
  <si>
    <t>Раздел 1. ЯНВАРЬ</t>
  </si>
  <si>
    <t>Читка канализации в подвале</t>
  </si>
  <si>
    <t>ТЕРр65-10-1
Очистка канализационной сети: внутренней
100 м трубопровода
НР 88%=103%*0.85 от ФОТ
СП 48%=60%*0.8 от ФОТ</t>
  </si>
  <si>
    <t>0,07
88
48</t>
  </si>
  <si>
    <t>332,63
_____
174,41</t>
  </si>
  <si>
    <t>36
24
14</t>
  </si>
  <si>
    <t>23
_____
13</t>
  </si>
  <si>
    <t>304
226
123</t>
  </si>
  <si>
    <t>257
_____
47</t>
  </si>
  <si>
    <t>Р</t>
  </si>
  <si>
    <t>кв.7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</si>
  <si>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</si>
  <si>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0,03
88
48</t>
  </si>
  <si>
    <t>2225,28
_____
105,38</t>
  </si>
  <si>
    <t>72
69
40</t>
  </si>
  <si>
    <t>67
_____
3</t>
  </si>
  <si>
    <t>755
648
353</t>
  </si>
  <si>
    <t>736
_____
7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</si>
  <si>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</si>
  <si>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0,25
63
40</t>
  </si>
  <si>
    <t>3
2
2</t>
  </si>
  <si>
    <t>38
24
15</t>
  </si>
  <si>
    <t>ТСЦ-507-3367
Труба из полипропилена PN 25/25
м</t>
  </si>
  <si>
    <t>3
63
40</t>
  </si>
  <si>
    <t xml:space="preserve">
_____
16,92</t>
  </si>
  <si>
    <t xml:space="preserve">
_____
51</t>
  </si>
  <si>
    <t xml:space="preserve">
_____
143</t>
  </si>
  <si>
    <t>М</t>
  </si>
  <si>
    <t>ТСЦ-507-3174
Угольник 90 град. полипропиленовый диаметром 25 мм
шт.</t>
  </si>
  <si>
    <t>2
88
48</t>
  </si>
  <si>
    <t xml:space="preserve">
_____
2,45</t>
  </si>
  <si>
    <t xml:space="preserve">
_____
5</t>
  </si>
  <si>
    <t xml:space="preserve">
_____
12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</si>
  <si>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</si>
  <si>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</si>
  <si>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</si>
  <si>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</si>
  <si>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кв.7,13</t>
  </si>
  <si>
    <t>кв.3</t>
  </si>
  <si>
    <t>Подвал, ремонт канализации.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</si>
  <si>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</si>
  <si>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0,002
111
51</t>
  </si>
  <si>
    <t>811,45
_____
14803,28</t>
  </si>
  <si>
    <t>32
3
1</t>
  </si>
  <si>
    <t>2
_____
30</t>
  </si>
  <si>
    <t>123
20
9</t>
  </si>
  <si>
    <t>18
_____
103</t>
  </si>
  <si>
    <t>ТСЦ-101-2137
Резина техническая листовая прессованная
кг</t>
  </si>
  <si>
    <t>1
111
51</t>
  </si>
  <si>
    <t xml:space="preserve">
_____
26,3</t>
  </si>
  <si>
    <t xml:space="preserve">
_____
26</t>
  </si>
  <si>
    <t xml:space="preserve">
_____
121</t>
  </si>
  <si>
    <t>ТЕРр65-8-2
Смена полиэтиленовых канализационных труб диаметром: до 100 мм
100 м трубопровода с фасонными частями
1 324,08 = 7 162,38 - 99,8 x 58,50
НР 88%=103%*0.85 от ФОТ
СП 48%=60%*0.8 от ФОТ</t>
  </si>
  <si>
    <t>0,012
88
48</t>
  </si>
  <si>
    <t>776,23
_____
520,46</t>
  </si>
  <si>
    <t>27,39
_____
2,8</t>
  </si>
  <si>
    <t>16
9
5</t>
  </si>
  <si>
    <t>9
_____
7</t>
  </si>
  <si>
    <t>138
91
49</t>
  </si>
  <si>
    <t>103
_____
33</t>
  </si>
  <si>
    <t>ТЕРр65-8-1
Смена полиэтиленовых канализационных труб диаметром: до 50 мм
100 м трубопровода с фасонными частями
945,12 = 4 468,06 - 99,8 x 35,30
НР 88%=103%*0.85 от ФОТ
СП 48%=60%*0.8 от ФОТ</t>
  </si>
  <si>
    <t>0,006
88
48</t>
  </si>
  <si>
    <t>732,34
_____
199,09</t>
  </si>
  <si>
    <t>13,69
_____
1,4</t>
  </si>
  <si>
    <t>6
4
2</t>
  </si>
  <si>
    <t>4
_____
2</t>
  </si>
  <si>
    <t>55
42
23</t>
  </si>
  <si>
    <t>48
_____
7</t>
  </si>
  <si>
    <t>ТСЦ-507-0837
Отводы двойные диаметром условного прохода: 50 мм и наружным диаметром 67 мм
шт.</t>
  </si>
  <si>
    <t xml:space="preserve">
_____
41</t>
  </si>
  <si>
    <t xml:space="preserve">
_____
82</t>
  </si>
  <si>
    <t xml:space="preserve">
_____
220</t>
  </si>
  <si>
    <t>ТСЦ-507-0810
Отвод 45° полиэтиленовый с удлиненным хвостовиком, диаметр: 110 мм (ТУ2248-001-18425183-01)
шт.</t>
  </si>
  <si>
    <t>1
88
48</t>
  </si>
  <si>
    <t xml:space="preserve">
_____
257,59</t>
  </si>
  <si>
    <t xml:space="preserve">
_____
258</t>
  </si>
  <si>
    <t xml:space="preserve">
_____
402</t>
  </si>
  <si>
    <t>ТСЦ-507-0833
Отвод 90° полиэтиленовый с удлиненным хвостовиком, диаметр: 110 мм (ТУ2248-001-18425183-01)
шт.</t>
  </si>
  <si>
    <t xml:space="preserve">
_____
201,21</t>
  </si>
  <si>
    <t xml:space="preserve">
_____
201</t>
  </si>
  <si>
    <t xml:space="preserve">
_____
426</t>
  </si>
  <si>
    <t>ТСЦ-101-1703
Прокладки резиновые (пластина техническая прессованная)
кг</t>
  </si>
  <si>
    <t xml:space="preserve">
_____
22,8</t>
  </si>
  <si>
    <t xml:space="preserve">
_____
23</t>
  </si>
  <si>
    <t>ТСЦ-507-0779
Переход: «полиэтилен-сталь 110х108»
шт.</t>
  </si>
  <si>
    <t xml:space="preserve">
_____
700</t>
  </si>
  <si>
    <t xml:space="preserve">
_____
897</t>
  </si>
  <si>
    <t>ТСЦ-507-0749
Муфта полиэтиленовая редукционная с удлиненным хвостовиком (без электроспирали): Д=110х63 мм (ТУ2248-001-18425183-01)
шт.</t>
  </si>
  <si>
    <t xml:space="preserve">
_____
139,18</t>
  </si>
  <si>
    <t xml:space="preserve">
_____
139</t>
  </si>
  <si>
    <t xml:space="preserve">
_____
237</t>
  </si>
  <si>
    <t>ТСЦ-101-2387
Герметик строительный «RDPRO», 300 мл
шт.</t>
  </si>
  <si>
    <t xml:space="preserve">
_____
18,09</t>
  </si>
  <si>
    <t xml:space="preserve">
_____
18</t>
  </si>
  <si>
    <t xml:space="preserve">
_____
50</t>
  </si>
  <si>
    <t>Подвал</t>
  </si>
  <si>
    <t>0,02
88
48</t>
  </si>
  <si>
    <t>48
46
27</t>
  </si>
  <si>
    <t>45
_____
1</t>
  </si>
  <si>
    <t>503
431
235</t>
  </si>
  <si>
    <t>490
_____
5</t>
  </si>
  <si>
    <t xml:space="preserve">
_____
34</t>
  </si>
  <si>
    <t xml:space="preserve">
_____
95</t>
  </si>
  <si>
    <t xml:space="preserve">
_____
2</t>
  </si>
  <si>
    <t xml:space="preserve">
_____
6</t>
  </si>
  <si>
    <t>подвал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</si>
  <si>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</si>
  <si>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0,003
111
51</t>
  </si>
  <si>
    <t>47
3
1</t>
  </si>
  <si>
    <t>2
_____
44</t>
  </si>
  <si>
    <t>185
30
14</t>
  </si>
  <si>
    <t>27
_____
155</t>
  </si>
  <si>
    <t>1,5
111
51</t>
  </si>
  <si>
    <t xml:space="preserve">
_____
39</t>
  </si>
  <si>
    <t xml:space="preserve">
_____
181</t>
  </si>
  <si>
    <t>Раздел 2. ФЕВРАЛЬ</t>
  </si>
  <si>
    <t>кв.13</t>
  </si>
  <si>
    <t>кв.76</t>
  </si>
  <si>
    <t>3
88
48</t>
  </si>
  <si>
    <t xml:space="preserve">
_____
7</t>
  </si>
  <si>
    <t>кв.6</t>
  </si>
  <si>
    <t>0,001
111
51</t>
  </si>
  <si>
    <t>16
1
1</t>
  </si>
  <si>
    <t>1
_____
15</t>
  </si>
  <si>
    <t>62
10
5</t>
  </si>
  <si>
    <t>9
_____
52</t>
  </si>
  <si>
    <t>0,3
111
51</t>
  </si>
  <si>
    <t xml:space="preserve">
_____
8</t>
  </si>
  <si>
    <t xml:space="preserve">
_____
36</t>
  </si>
  <si>
    <t>кв.4</t>
  </si>
  <si>
    <t>0,4
111
51</t>
  </si>
  <si>
    <t xml:space="preserve">
_____
11</t>
  </si>
  <si>
    <t xml:space="preserve">
_____
48</t>
  </si>
  <si>
    <t>Раздел 3. МАРТ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</si>
  <si>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</si>
  <si>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0,003
88
48</t>
  </si>
  <si>
    <t>2970,12
_____
14091,87</t>
  </si>
  <si>
    <t>123,24
_____
12,62</t>
  </si>
  <si>
    <t>52
9
5</t>
  </si>
  <si>
    <t>9
_____
43</t>
  </si>
  <si>
    <t>375
86
47</t>
  </si>
  <si>
    <t>98
_____
275</t>
  </si>
  <si>
    <t>ТСЦ-101-1793
Манжеты резиновые
шт.</t>
  </si>
  <si>
    <t xml:space="preserve">
_____
15,1</t>
  </si>
  <si>
    <t xml:space="preserve">
_____
30</t>
  </si>
  <si>
    <t xml:space="preserve">
_____
77</t>
  </si>
  <si>
    <t>кв.47</t>
  </si>
  <si>
    <t>0,0005
111
51</t>
  </si>
  <si>
    <t>31
4
2</t>
  </si>
  <si>
    <t>4
_____
26</t>
  </si>
  <si>
    <t>ТЕРр65-16-2
Смена сгонов у трубопроводов диаметром: до 32 мм
100 сгонов
НР 88%=103%*0.85 от ФОТ
СП 48%=60%*0.8 от ФОТ</t>
  </si>
  <si>
    <t>500,45
_____
2309,27</t>
  </si>
  <si>
    <t>1,69
_____
0,7</t>
  </si>
  <si>
    <t>56
10
6</t>
  </si>
  <si>
    <t>10
_____
46</t>
  </si>
  <si>
    <t>273
97
53</t>
  </si>
  <si>
    <t>110
_____
163</t>
  </si>
  <si>
    <t>ТЕРр65-5-2
Смена вентилей и клапанов обратных муфтовых диаметром: до 32 мм
100 шт.
НР 88%=103%*0.85 от ФОТ
СП 48%=60%*0.8 от ФОТ</t>
  </si>
  <si>
    <t>0,01
88
48</t>
  </si>
  <si>
    <t>1181,41
_____
133,58</t>
  </si>
  <si>
    <t>13
12
7</t>
  </si>
  <si>
    <t>12
_____
1</t>
  </si>
  <si>
    <t>135
114
62</t>
  </si>
  <si>
    <t>130
_____
4</t>
  </si>
  <si>
    <t>ТСЦ-302-1280
Вентили проходные муфтовые: 15Б3Р для воды и пара давлением 1,0 МПа (10 кгс/см2) диаметром 32 мм
шт.</t>
  </si>
  <si>
    <t xml:space="preserve">
_____
59,5</t>
  </si>
  <si>
    <t xml:space="preserve">
_____
60</t>
  </si>
  <si>
    <t xml:space="preserve">
_____
263</t>
  </si>
  <si>
    <t>кв.50</t>
  </si>
  <si>
    <t>0,015
88
48</t>
  </si>
  <si>
    <t>36
34
20</t>
  </si>
  <si>
    <t>33
_____
2</t>
  </si>
  <si>
    <t>378
324
177</t>
  </si>
  <si>
    <t>368
_____
4</t>
  </si>
  <si>
    <t>1,5
63
40</t>
  </si>
  <si>
    <t xml:space="preserve">
_____
71</t>
  </si>
  <si>
    <t>2
63
40</t>
  </si>
  <si>
    <t>ТСЦ-507-5008
Муфта полипропиленовая соединительная диаметром 25 мм
шт.</t>
  </si>
  <si>
    <t xml:space="preserve">
_____
0,95</t>
  </si>
  <si>
    <t xml:space="preserve">
_____
3</t>
  </si>
  <si>
    <t xml:space="preserve">
_____
13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</si>
  <si>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</si>
  <si>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</si>
  <si>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</si>
  <si>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</si>
  <si>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</si>
  <si>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</si>
  <si>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ТСЦ-302-1265
Вентили проходные муфтовые: 15Б1БК для воды и пара давлением 1,6 МПа (16 кгс/см2), диаметром 15 мм
шт.</t>
  </si>
  <si>
    <t xml:space="preserve">
_____
22,3</t>
  </si>
  <si>
    <t xml:space="preserve">
_____
22</t>
  </si>
  <si>
    <t xml:space="preserve">
_____
99</t>
  </si>
  <si>
    <t>кв.54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</si>
  <si>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</si>
  <si>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</si>
  <si>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</si>
  <si>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23
3
2</t>
  </si>
  <si>
    <t>3
_____
20</t>
  </si>
  <si>
    <t>74
33
18</t>
  </si>
  <si>
    <t>38
_____
36</t>
  </si>
  <si>
    <t>ТЕРр65-25-2
Смена: пробко-спускных кранов
100 шт.
НР 88%=103%*0.85 от ФОТ
СП 48%=60%*0.8 от ФОТ</t>
  </si>
  <si>
    <t>450,6
_____
870,22</t>
  </si>
  <si>
    <t>13
5
3</t>
  </si>
  <si>
    <t>5
_____
8</t>
  </si>
  <si>
    <t>71
44
24</t>
  </si>
  <si>
    <t>50
_____
21</t>
  </si>
  <si>
    <t>подвал под кв.33</t>
  </si>
  <si>
    <t>28
5
3</t>
  </si>
  <si>
    <t>5
_____
23</t>
  </si>
  <si>
    <t>137
48
26</t>
  </si>
  <si>
    <t>55
_____
82</t>
  </si>
  <si>
    <t>27
25
14</t>
  </si>
  <si>
    <t>24
_____
3</t>
  </si>
  <si>
    <t>270
229
125</t>
  </si>
  <si>
    <t>260
_____
9</t>
  </si>
  <si>
    <t>ТСЦ-302-1274
Вентили проходные муфтовые: 15Б1П для воды и пара давлением 1,6 МПа (16 кгс/см2) диаметром 32 мм
шт.</t>
  </si>
  <si>
    <t xml:space="preserve">
_____
67,8</t>
  </si>
  <si>
    <t xml:space="preserve">
_____
68</t>
  </si>
  <si>
    <t xml:space="preserve">
_____
387</t>
  </si>
  <si>
    <t>ТСЦ-302-3246
Угольники прямые
10 шт.</t>
  </si>
  <si>
    <t>0,1
88
48</t>
  </si>
  <si>
    <t xml:space="preserve">
_____
77,7</t>
  </si>
  <si>
    <t>кв.53</t>
  </si>
  <si>
    <t>ТСЦ-302-1273
Вентили проходные муфтовые: 15Б1П для воды и пара давлением 1,6 МПа (16 кгс/см2), диаметром 25 мм
шт.</t>
  </si>
  <si>
    <t xml:space="preserve">
_____
42,8</t>
  </si>
  <si>
    <t xml:space="preserve">
_____
43</t>
  </si>
  <si>
    <t xml:space="preserve">
_____
206</t>
  </si>
  <si>
    <t>кв.1,4</t>
  </si>
  <si>
    <t>кв.25</t>
  </si>
  <si>
    <t>ТЕРр65-6-26
Регулировка смывного бачка
100 приборов
НР 88%=103%*0.85 от ФОТ
СП 48%=60%*0.8 от ФОТ</t>
  </si>
  <si>
    <t>3
3
2</t>
  </si>
  <si>
    <t>35
31
17</t>
  </si>
  <si>
    <t>ТЕРр65-6-25
Смена: шарового крана смывного бачка
100 приборов
НР 88%=103%*0.85 от ФОТ
СП 48%=60%*0.8 от ФОТ</t>
  </si>
  <si>
    <t>1034,43
_____
2524,98</t>
  </si>
  <si>
    <t>6,85
_____
0,7</t>
  </si>
  <si>
    <t>36
10
6</t>
  </si>
  <si>
    <t>10
_____
26</t>
  </si>
  <si>
    <t>190
100
55</t>
  </si>
  <si>
    <t>114
_____
76</t>
  </si>
  <si>
    <t>0,07
63
40</t>
  </si>
  <si>
    <t>1
1
1</t>
  </si>
  <si>
    <t>11
7
4</t>
  </si>
  <si>
    <t>кв.50,53</t>
  </si>
  <si>
    <t>0,5
63
40</t>
  </si>
  <si>
    <t>7
5
4</t>
  </si>
  <si>
    <t>75
47
30</t>
  </si>
  <si>
    <t>Раздел 4. АПРЕЛЬ</t>
  </si>
  <si>
    <t>кв.50,18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</si>
  <si>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</si>
  <si>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0,3
63
40</t>
  </si>
  <si>
    <t>13
8
5</t>
  </si>
  <si>
    <t>кв.84</t>
  </si>
  <si>
    <t>0,175
63
40</t>
  </si>
  <si>
    <t>8
5
3</t>
  </si>
  <si>
    <t>кв.66</t>
  </si>
  <si>
    <t>ТЕРр65-18-1
ПРИМ.Ремонт резьбовых оединений диаметром: до 100 мм без снятия с места
100 шт. арматуры
НР 88%=103%*0.85 от ФОТ
СП 48%=60%*0.8 от ФОТ</t>
  </si>
  <si>
    <t>3302,21
_____
801,06</t>
  </si>
  <si>
    <t>82
68
40</t>
  </si>
  <si>
    <t>66
_____
16</t>
  </si>
  <si>
    <t>805
641
349</t>
  </si>
  <si>
    <t>728
_____
77</t>
  </si>
  <si>
    <t>кв.55</t>
  </si>
  <si>
    <t>ТЕРр65-6-10
Смена: гибких подводок
100 приборов
НР 88%=103%*0.85 от ФОТ
СП 48%=60%*0.8 от ФОТ</t>
  </si>
  <si>
    <t>601,03
_____
1720</t>
  </si>
  <si>
    <t>23
6
4</t>
  </si>
  <si>
    <t>6
_____
17</t>
  </si>
  <si>
    <t>108
58
32</t>
  </si>
  <si>
    <t>66
_____
42</t>
  </si>
  <si>
    <t>кв.21</t>
  </si>
  <si>
    <t>Раздел 5. МАЙ</t>
  </si>
  <si>
    <t>кв.64</t>
  </si>
  <si>
    <t>ТСЦ-302-1833
Кран шаровой муфтовый 11Б27П1, диаметром: 25 мм
шт.</t>
  </si>
  <si>
    <t xml:space="preserve">
_____
60,8</t>
  </si>
  <si>
    <t xml:space="preserve">
_____
122</t>
  </si>
  <si>
    <t xml:space="preserve">
_____
379</t>
  </si>
  <si>
    <t>кв.28</t>
  </si>
  <si>
    <t>0,05
88
48</t>
  </si>
  <si>
    <t>25
18
10</t>
  </si>
  <si>
    <t>17
_____
8</t>
  </si>
  <si>
    <t>217
161
88</t>
  </si>
  <si>
    <t>183
_____
34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</si>
  <si>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</si>
  <si>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</si>
  <si>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</si>
  <si>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</si>
  <si>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</si>
  <si>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3972
1733
1205</t>
  </si>
  <si>
    <t>1595
_____
134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</si>
  <si>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</si>
  <si>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</si>
  <si>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</si>
  <si>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</si>
  <si>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31</t>
  </si>
  <si>
    <t>Раздел 6. ИЮНЬ</t>
  </si>
  <si>
    <t>45
7
4</t>
  </si>
  <si>
    <t>7
_____
38</t>
  </si>
  <si>
    <t>148
67
36</t>
  </si>
  <si>
    <t>76
_____
72</t>
  </si>
  <si>
    <t>0,06
88
48</t>
  </si>
  <si>
    <t>144
138
80</t>
  </si>
  <si>
    <t>134
_____
5</t>
  </si>
  <si>
    <t>1510
1294
706</t>
  </si>
  <si>
    <t>1471
_____
15</t>
  </si>
  <si>
    <t>6
63
40</t>
  </si>
  <si>
    <t xml:space="preserve">
_____
102</t>
  </si>
  <si>
    <t xml:space="preserve">
_____
285</t>
  </si>
  <si>
    <t>Раздел 7. ИЮЛЬ</t>
  </si>
  <si>
    <t>кв.,</t>
  </si>
  <si>
    <t>ТЕРр65-9-8
Смена внутренних трубопроводов из стальных труб диаметром: до 80 мм
100 м трубопровода
НР 88%=103%*0.85 от ФОТ
СП 48%=60%*0.8 от ФОТ</t>
  </si>
  <si>
    <t>2125,57
_____
15790,21</t>
  </si>
  <si>
    <t>263,83
_____
5,05</t>
  </si>
  <si>
    <t>1091
132
77</t>
  </si>
  <si>
    <t>128
_____
947</t>
  </si>
  <si>
    <t>4321
1239
676</t>
  </si>
  <si>
    <t>1405
_____
2829</t>
  </si>
  <si>
    <t>87
_____
3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</si>
  <si>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</si>
  <si>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0,04
88
48</t>
  </si>
  <si>
    <t>1000,16
_____
1380,62</t>
  </si>
  <si>
    <t>54,89
_____
1,4</t>
  </si>
  <si>
    <t>97
41
24</t>
  </si>
  <si>
    <t>40
_____
55</t>
  </si>
  <si>
    <t>638
389
212</t>
  </si>
  <si>
    <t>441
_____
185</t>
  </si>
  <si>
    <t>51
47
28</t>
  </si>
  <si>
    <t>46
_____
5</t>
  </si>
  <si>
    <t>525
451
246</t>
  </si>
  <si>
    <t>512
_____
12</t>
  </si>
  <si>
    <t>ТСЦ-302-1832
Кран шаровой муфтовый 11Б27П1, диаметром: 20 мм
шт.</t>
  </si>
  <si>
    <t>5
88
48</t>
  </si>
  <si>
    <t xml:space="preserve">
_____
43,5</t>
  </si>
  <si>
    <t xml:space="preserve">
_____
218</t>
  </si>
  <si>
    <t xml:space="preserve">
_____
582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</si>
  <si>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</si>
  <si>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776,23
_____
6358,76</t>
  </si>
  <si>
    <t>21
2
1</t>
  </si>
  <si>
    <t>2
_____
19</t>
  </si>
  <si>
    <t>99
23
12</t>
  </si>
  <si>
    <t>26
_____
73</t>
  </si>
  <si>
    <t>ТСЦ-103-1017
Ревизии диаметром: 100 мм
шт.</t>
  </si>
  <si>
    <t xml:space="preserve">
_____
73,8</t>
  </si>
  <si>
    <t xml:space="preserve">
_____
74</t>
  </si>
  <si>
    <t xml:space="preserve">
_____
416</t>
  </si>
  <si>
    <t>кв.75</t>
  </si>
  <si>
    <t>73
31
18</t>
  </si>
  <si>
    <t>30
_____
41</t>
  </si>
  <si>
    <t>478
291
159</t>
  </si>
  <si>
    <t>331
_____
138</t>
  </si>
  <si>
    <t>Раздел 8. АВГУСТ</t>
  </si>
  <si>
    <t>кв.33</t>
  </si>
  <si>
    <t>ТЕРр65-9-4
Смена внутренних трубопроводов из стальных труб диаметром: до 32 мм
100 м трубопровода
НР 88%=103%*0.85 от ФОТ
СП 48%=60%*0.8 от ФОТ</t>
  </si>
  <si>
    <t>1399,62
_____
6805,52</t>
  </si>
  <si>
    <t>68,62
_____
2,94</t>
  </si>
  <si>
    <t>248
43
25</t>
  </si>
  <si>
    <t>42
_____
204</t>
  </si>
  <si>
    <t>1078
408
223</t>
  </si>
  <si>
    <t>463
_____
604</t>
  </si>
  <si>
    <t>11
_____
1</t>
  </si>
  <si>
    <t>ТСЦ-302-1834
Кран шаровой муфтовый 11Б27П1, диаметром: 32 мм
шт.</t>
  </si>
  <si>
    <t xml:space="preserve">
_____
92,47</t>
  </si>
  <si>
    <t xml:space="preserve">
_____
92</t>
  </si>
  <si>
    <t xml:space="preserve">
_____
305</t>
  </si>
  <si>
    <t>кв.17</t>
  </si>
  <si>
    <t>15
10
6</t>
  </si>
  <si>
    <t>10
_____
5</t>
  </si>
  <si>
    <t>130
97
53</t>
  </si>
  <si>
    <t>110
_____
20</t>
  </si>
  <si>
    <t>2 подъезд</t>
  </si>
  <si>
    <t>3-4 подъезд</t>
  </si>
  <si>
    <t>51
34
20</t>
  </si>
  <si>
    <t>33
_____
18</t>
  </si>
  <si>
    <t>434
323
176</t>
  </si>
  <si>
    <t>367
_____
66</t>
  </si>
  <si>
    <t>подъезд</t>
  </si>
  <si>
    <t>ТЕР18-03-004-05
Демонтаж регистров из стальных: сварных труб диаметром нитки 50 мм
(МДС36 п.3.3.1.Демонтаж (разборка) наружных сетей водопровода, канализации, теплоснабжения и газоснабжения ОЗП=0,6; ЭМ=0,6 к расх.; ЗПМ=0,6; МАТ=0 к расх.; ТЗ=0,6; ТЗМ=0,6;
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 нитки регистра
НР 98%=128%*(0.9*0.85) от ФОТ
СП 56%=83%*(0.85*0.8) от ФОТ</t>
  </si>
  <si>
    <t>0,03
98
56</t>
  </si>
  <si>
    <t>42,88
_____
1,35</t>
  </si>
  <si>
    <t>5
5
3</t>
  </si>
  <si>
    <t>49
41
24</t>
  </si>
  <si>
    <t>кв.5</t>
  </si>
  <si>
    <t>0,005
88
48</t>
  </si>
  <si>
    <t>12
5
3</t>
  </si>
  <si>
    <t>5
_____
7</t>
  </si>
  <si>
    <t>80
48
26</t>
  </si>
  <si>
    <t>55
_____
24</t>
  </si>
  <si>
    <t>ТСЦ-302-1237
Сгоны стальные с муфтой и контргайкой, диаметром: 20 мм
шт.</t>
  </si>
  <si>
    <t xml:space="preserve">
_____
18,6</t>
  </si>
  <si>
    <t xml:space="preserve">
_____
19</t>
  </si>
  <si>
    <t>кв.1</t>
  </si>
  <si>
    <t>0,5
111
51</t>
  </si>
  <si>
    <t>1 подъезд</t>
  </si>
  <si>
    <t>ТЕР18-03-004-05
Установка регистров из стальных: сварных труб диаметром нитки 50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 нитки регистра
НР 98%=128%*(0.9*0.85) от ФОТ
СП 56%=83%*(0.85*0.8) от ФОТ</t>
  </si>
  <si>
    <t>214,21
_____
7963,31</t>
  </si>
  <si>
    <t>71,46
_____
2,25</t>
  </si>
  <si>
    <t>247
7
4</t>
  </si>
  <si>
    <t>6
_____
239</t>
  </si>
  <si>
    <t>969
71
40</t>
  </si>
  <si>
    <t>71
_____
887</t>
  </si>
  <si>
    <t>кв.32</t>
  </si>
  <si>
    <t>37
15
9</t>
  </si>
  <si>
    <t>15
_____
21</t>
  </si>
  <si>
    <t>239
145
79</t>
  </si>
  <si>
    <t>165
_____
70</t>
  </si>
  <si>
    <t>ТЕРр65-16-1
Смена сгонов у трубопроводов диаметром: до 20 мм
100 сгонов
2 150,24 = 2 250,24 + 100 x (17,60 - 18,60)
НР 88%=103%*0.85 от ФОТ
СП 48%=60%*0.8 от ФОТ</t>
  </si>
  <si>
    <t>345,26
_____
1804,31</t>
  </si>
  <si>
    <t>22
3
2</t>
  </si>
  <si>
    <t>3
_____
19</t>
  </si>
  <si>
    <t>67
33
18</t>
  </si>
  <si>
    <t>38
_____
29</t>
  </si>
  <si>
    <t>0,08
88
48</t>
  </si>
  <si>
    <t>193
183
107</t>
  </si>
  <si>
    <t>178
_____
9</t>
  </si>
  <si>
    <t>2014
1727
942</t>
  </si>
  <si>
    <t>1962
_____
20</t>
  </si>
  <si>
    <t>8
63
40</t>
  </si>
  <si>
    <t xml:space="preserve">
_____
135</t>
  </si>
  <si>
    <t xml:space="preserve">
_____
381</t>
  </si>
  <si>
    <t>8
88
48</t>
  </si>
  <si>
    <t xml:space="preserve">
_____
100</t>
  </si>
  <si>
    <t xml:space="preserve">
_____
234</t>
  </si>
  <si>
    <t>4
88
48</t>
  </si>
  <si>
    <t xml:space="preserve">
_____
10</t>
  </si>
  <si>
    <t>ТСЦ-302-1150
Вентиль проходной для полипропиленовых трубопроводов диаметром 20 мм
шт.</t>
  </si>
  <si>
    <t xml:space="preserve">
_____
62,35</t>
  </si>
  <si>
    <t xml:space="preserve">
_____
62</t>
  </si>
  <si>
    <t xml:space="preserve">
_____
112</t>
  </si>
  <si>
    <t>Раздел 9. СЕНТЯБРЬ</t>
  </si>
  <si>
    <t>кв.51</t>
  </si>
  <si>
    <t>146
62
36</t>
  </si>
  <si>
    <t>60
_____
83</t>
  </si>
  <si>
    <t>956
583
318</t>
  </si>
  <si>
    <t>661
_____
278</t>
  </si>
  <si>
    <t>17
_____
1</t>
  </si>
  <si>
    <t>кв.17,18</t>
  </si>
  <si>
    <t>в.18</t>
  </si>
  <si>
    <t>61
58
34</t>
  </si>
  <si>
    <t>56
_____
5</t>
  </si>
  <si>
    <t>630
540
295</t>
  </si>
  <si>
    <t>614
_____
14</t>
  </si>
  <si>
    <t xml:space="preserve">
_____
45</t>
  </si>
  <si>
    <t xml:space="preserve">
_____
197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</si>
  <si>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</si>
  <si>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</si>
  <si>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467</t>
  </si>
  <si>
    <t>ТЕРр65-18-1
Ремонт задвижек диаметром: до 100 мм без снятия с места
100 шт. арматуры
НР 88%=103%*0.85 от ФОТ
СП 48%=60%*0.8 от ФОТ</t>
  </si>
  <si>
    <t>кв.9</t>
  </si>
  <si>
    <t>Раздел 10. ОКТЯБРЬ</t>
  </si>
  <si>
    <t>4 подъезд</t>
  </si>
  <si>
    <t>ТЕРр61-2-1
Ремонт штукатурки внутренних стен по камню известковым раствором площадью отдельных мест: до 1 м2 толщиной слоя до 20 мм
100 м2 отремонтированной поверхности
НР 67%=79%*0.85 от ФОТ
СП 40%=50%*0.8 от ФОТ</t>
  </si>
  <si>
    <t>0,45
67
40</t>
  </si>
  <si>
    <t>2274,38
_____
1664,29</t>
  </si>
  <si>
    <t>22,6
_____
9,39</t>
  </si>
  <si>
    <t>1783
811
514</t>
  </si>
  <si>
    <t>1023
_____
750</t>
  </si>
  <si>
    <t>10
_____
4</t>
  </si>
  <si>
    <t>13790
7588
4530</t>
  </si>
  <si>
    <t>11278
_____
2465</t>
  </si>
  <si>
    <t>47
_____
47</t>
  </si>
  <si>
    <t>ТЕР06-01-084-02
Приготовление легких отделочных растворов: цементно-известковых
100 м3 раствора
НР 56%=66%*0.85 от ФОТ
СП 0%=0%*0.8 от ФОТ</t>
  </si>
  <si>
    <t>0,01
56
0</t>
  </si>
  <si>
    <t>3315,92
_____
56954,94</t>
  </si>
  <si>
    <t>3207,72
_____
982</t>
  </si>
  <si>
    <t>635
28</t>
  </si>
  <si>
    <t>33
_____
570</t>
  </si>
  <si>
    <t>32
_____
10</t>
  </si>
  <si>
    <t>3972
265</t>
  </si>
  <si>
    <t>365
_____
3427</t>
  </si>
  <si>
    <t>180
_____
108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</si>
  <si>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</si>
  <si>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0,45
68
40</t>
  </si>
  <si>
    <t>147,72
_____
26,66</t>
  </si>
  <si>
    <t>6,47
_____
1,4</t>
  </si>
  <si>
    <t>81
54
34</t>
  </si>
  <si>
    <t>66
_____
12</t>
  </si>
  <si>
    <t>3
_____
1</t>
  </si>
  <si>
    <t>819
503
296</t>
  </si>
  <si>
    <t>733
_____
71</t>
  </si>
  <si>
    <t>15
_____
7</t>
  </si>
  <si>
    <t>ТЕРр62-7-5
Улучшенная масляная окраска ранее окрашенных стен: за два раза с расчисткой старой краски до 35%
100 м2 окрашиваемой поверхности
НР 68%=80%*0.85 от ФОТ
СП 40%=50%*0.8 от ФОТ</t>
  </si>
  <si>
    <t>0,76
68
40</t>
  </si>
  <si>
    <t>558,99
_____
777,73</t>
  </si>
  <si>
    <t>9,57
_____
1,4</t>
  </si>
  <si>
    <t>1023
341
213</t>
  </si>
  <si>
    <t>425
_____
591</t>
  </si>
  <si>
    <t>7
_____
1</t>
  </si>
  <si>
    <t>6487
3192
1878</t>
  </si>
  <si>
    <t>4682
_____
1767</t>
  </si>
  <si>
    <t>38
_____
12</t>
  </si>
  <si>
    <t>0,71
68
40</t>
  </si>
  <si>
    <t>956
318
199</t>
  </si>
  <si>
    <t>397
_____
552</t>
  </si>
  <si>
    <t>6060
2982
1754</t>
  </si>
  <si>
    <t>4374
_____
1651</t>
  </si>
  <si>
    <t>35
_____
11</t>
  </si>
  <si>
    <t>Утепление труб</t>
  </si>
  <si>
    <t>ТЕР26-01-054-01
Обертывание поверхности изоляции рулонными материалами насухо с проклейкой швов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м2 поверхности покрытия изоляции
НР 77%=100%*(0.9*0.85) от ФОТ
СП 48%=70%*(0.85*0.8) от ФОТ</t>
  </si>
  <si>
    <t>0,083
77
48</t>
  </si>
  <si>
    <t>401,6
_____
630,91</t>
  </si>
  <si>
    <t>92
30
20</t>
  </si>
  <si>
    <t>33
_____
53</t>
  </si>
  <si>
    <t>655
283
176</t>
  </si>
  <si>
    <t>367
_____
256</t>
  </si>
  <si>
    <t>ТСЦ-101-3402
Прим. велотерм
м2</t>
  </si>
  <si>
    <t>8,3
77
48</t>
  </si>
  <si>
    <t xml:space="preserve">
_____
62,71</t>
  </si>
  <si>
    <t xml:space="preserve">
_____
520</t>
  </si>
  <si>
    <t xml:space="preserve">
_____
1692</t>
  </si>
  <si>
    <t>Остекление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</si>
  <si>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</si>
  <si>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0,0486
65
40</t>
  </si>
  <si>
    <t>2116,11
_____
4194,75</t>
  </si>
  <si>
    <t>34,23
_____
3,51</t>
  </si>
  <si>
    <t>308
79
52</t>
  </si>
  <si>
    <t>103
_____
203</t>
  </si>
  <si>
    <t>1921
738
454</t>
  </si>
  <si>
    <t>1134
_____
778</t>
  </si>
  <si>
    <t>9
_____
2</t>
  </si>
  <si>
    <t>5подъезд</t>
  </si>
  <si>
    <t>ТЕРр61-26-1
Перетирка штукатурки: внутренних помещений
100 м2 перетертой поверхности
НР 67%=79%*0.85 от ФОТ
СП 40%=50%*0.8 от ФОТ</t>
  </si>
  <si>
    <t>1,2
67
40</t>
  </si>
  <si>
    <t>306,52
_____
21,86</t>
  </si>
  <si>
    <t>3,37
_____
1,4</t>
  </si>
  <si>
    <t>398
292
185</t>
  </si>
  <si>
    <t>368
_____
26</t>
  </si>
  <si>
    <t>4195
2729
1629</t>
  </si>
  <si>
    <t>4054
_____
122</t>
  </si>
  <si>
    <t>19
_____
19</t>
  </si>
  <si>
    <t>1,2
68
40</t>
  </si>
  <si>
    <t>217
143
90</t>
  </si>
  <si>
    <t>177
_____
32</t>
  </si>
  <si>
    <t>8
_____
2</t>
  </si>
  <si>
    <t>2184
1342
790</t>
  </si>
  <si>
    <t>1955
_____
190</t>
  </si>
  <si>
    <t>39
_____
19</t>
  </si>
  <si>
    <t>0,2
67
40</t>
  </si>
  <si>
    <t>66
48
31</t>
  </si>
  <si>
    <t>61
_____
4</t>
  </si>
  <si>
    <t>699
455
272</t>
  </si>
  <si>
    <t>676
_____
20</t>
  </si>
  <si>
    <t>3
_____
3</t>
  </si>
  <si>
    <t>1616
538
337</t>
  </si>
  <si>
    <t>671
_____
934</t>
  </si>
  <si>
    <t>11
_____
2</t>
  </si>
  <si>
    <t>10243
5039
2964</t>
  </si>
  <si>
    <t>7392
_____
2791</t>
  </si>
  <si>
    <t>60
_____
19</t>
  </si>
  <si>
    <t>0,6
68
40</t>
  </si>
  <si>
    <t>808
269
168</t>
  </si>
  <si>
    <t>335
_____
467</t>
  </si>
  <si>
    <t>6
_____
1</t>
  </si>
  <si>
    <t>5121
2519
1482</t>
  </si>
  <si>
    <t>3696
_____
1395</t>
  </si>
  <si>
    <t>30
_____
9</t>
  </si>
  <si>
    <t>6 подъезд</t>
  </si>
  <si>
    <t>0,6
67
40</t>
  </si>
  <si>
    <t>199
146
93</t>
  </si>
  <si>
    <t>184
_____
13</t>
  </si>
  <si>
    <t>2
_____
1</t>
  </si>
  <si>
    <t>2098
1364
814</t>
  </si>
  <si>
    <t>2027
_____
62</t>
  </si>
  <si>
    <t>9
_____
9</t>
  </si>
  <si>
    <t>109
72
45</t>
  </si>
  <si>
    <t>89
_____
16</t>
  </si>
  <si>
    <t>4
_____
1</t>
  </si>
  <si>
    <t>1092
670
394</t>
  </si>
  <si>
    <t>977
_____
95</t>
  </si>
  <si>
    <t>20
_____
9</t>
  </si>
  <si>
    <t>0,4
68
40</t>
  </si>
  <si>
    <t>539
180
113</t>
  </si>
  <si>
    <t>224
_____
311</t>
  </si>
  <si>
    <t>3414
1680
988</t>
  </si>
  <si>
    <t>2464
_____
930</t>
  </si>
  <si>
    <t>20
_____
6</t>
  </si>
  <si>
    <t>ТЕРр62-9-6
Улучшенная масляная окраска ранее окрашенных окон: за два раза с расчисткой старой краски более 35%
100 м2 окрашиваемой поверхности
НР 68%=80%*0.85 от ФОТ
СП 40%=50%*0.8 от ФОТ</t>
  </si>
  <si>
    <t>0,15
68
40</t>
  </si>
  <si>
    <t>1536,44
_____
975,32</t>
  </si>
  <si>
    <t>378
184
115</t>
  </si>
  <si>
    <t>230
_____
147</t>
  </si>
  <si>
    <t>2957
1729
1017</t>
  </si>
  <si>
    <t>2540
_____
410</t>
  </si>
  <si>
    <t>7
_____
2</t>
  </si>
  <si>
    <t>ТЕРр62-18-1
Окраска масляными составами: деревянных поручней с покрытием лаком
100 м2 окрашиваемой поверхности
2 073,91 = 2 138,28 - 0,0022 x 29 260,00
НР 68%=80%*0.85 от ФОТ
СП 40%=50%*0.8 от ФОТ</t>
  </si>
  <si>
    <t>0,37
68
40</t>
  </si>
  <si>
    <t>1435,4
_____
628,94</t>
  </si>
  <si>
    <t>767
426
266</t>
  </si>
  <si>
    <t>531
_____
232</t>
  </si>
  <si>
    <t>6611
3985
2344</t>
  </si>
  <si>
    <t>5855
_____
738</t>
  </si>
  <si>
    <t>18
_____
6</t>
  </si>
  <si>
    <t>кровля</t>
  </si>
  <si>
    <t>ТЕРр58-7-7
Смена существующих рулонных кровель на покрытия из наплавляемых материалов: в один слой
100 м2 покрытия
НР 71%=83%*0.85 от ФОТ
СП 52%=65%*0.8 от ФОТ</t>
  </si>
  <si>
    <t>0,22
71
52</t>
  </si>
  <si>
    <t>533,01
_____
2719,35</t>
  </si>
  <si>
    <t>30,09
_____
2,1</t>
  </si>
  <si>
    <t>722
97
76</t>
  </si>
  <si>
    <t>117
_____
598</t>
  </si>
  <si>
    <t>3642
921
674</t>
  </si>
  <si>
    <t>1292
_____
2325</t>
  </si>
  <si>
    <t>25
_____
5</t>
  </si>
  <si>
    <t>ТСЦ-101-3336
Бикрост ХПП-3,0
м2</t>
  </si>
  <si>
    <t>30
71
52</t>
  </si>
  <si>
    <t xml:space="preserve">
_____
18,2</t>
  </si>
  <si>
    <t xml:space="preserve">
_____
546</t>
  </si>
  <si>
    <t xml:space="preserve">
_____
1555</t>
  </si>
  <si>
    <t>ТСЦ-101-1995
Мастика битумная
т</t>
  </si>
  <si>
    <t>0,01
71
52</t>
  </si>
  <si>
    <t xml:space="preserve">
_____
3200</t>
  </si>
  <si>
    <t xml:space="preserve">
_____
32</t>
  </si>
  <si>
    <t>ТЕРр69-9-1
Очистка кровли от строительного мусора
100 т мусора
НР 66%=78%*0.85 от ФОТ
СП 40%=50%*0.8 от ФОТ</t>
  </si>
  <si>
    <t>0,001716
66
40</t>
  </si>
  <si>
    <t>37
24
15</t>
  </si>
  <si>
    <t>С600-2029-1
Погрузочные работы при автомобильных перевозках: мусор строительный
т
НР 85%=100%*0.85 от ФОТ
СП 48%=60%*0.8 от ФОТ</t>
  </si>
  <si>
    <t>0,1716
85
48</t>
  </si>
  <si>
    <t>С601-9002
Перевозка грузов автомобилями-самосвалами (работающими вне карьеров): расстояние 2 км, класс груза I
т
НР 0%=0%*0.85 от ФОТ
СП 0%=0%*0.8 от ФОТ</t>
  </si>
  <si>
    <t>0,1716
0
0</t>
  </si>
  <si>
    <t>Ремонт м/п стыков кв.15,9,26</t>
  </si>
  <si>
    <t>ТЕРр53-21-15
Устройство промазки и расшивка швов панелей перекрытий раствором снизу
100 м восстановленной герметизации стыков
НР 73%=86%*0.85 от ФОТ
СП 56%=70%*0.8 от ФОТ</t>
  </si>
  <si>
    <t>0,05
73
56</t>
  </si>
  <si>
    <t>641,5
_____
36,84</t>
  </si>
  <si>
    <t>34
28
22</t>
  </si>
  <si>
    <t>32
_____
2</t>
  </si>
  <si>
    <t>362
258
198</t>
  </si>
  <si>
    <t>354
_____
8</t>
  </si>
  <si>
    <t>ТЕРр53-21-13
Восстановление солнцезащиты: красками ПХВ (бутадионстирольными или кумаронокаучуковыми)
100 м восстановленной герметизации стыков
НР 73%=86%*0.85 от ФОТ
СП 56%=70%*0.8 от ФОТ</t>
  </si>
  <si>
    <t>17,58
_____
92,95</t>
  </si>
  <si>
    <t>6
1
1</t>
  </si>
  <si>
    <t>1
_____
5</t>
  </si>
  <si>
    <t>23
7
6</t>
  </si>
  <si>
    <t>10
_____
13</t>
  </si>
  <si>
    <t>кв.30</t>
  </si>
  <si>
    <t>0,15
73
56</t>
  </si>
  <si>
    <t>102
83
67</t>
  </si>
  <si>
    <t>96
_____
6</t>
  </si>
  <si>
    <t>1086
775
594</t>
  </si>
  <si>
    <t>1061
_____
24</t>
  </si>
  <si>
    <t>17
3
2</t>
  </si>
  <si>
    <t>3
_____
14</t>
  </si>
  <si>
    <t>69
21
16</t>
  </si>
  <si>
    <t>29
_____
40</t>
  </si>
  <si>
    <t>ТЕРр52-16-2
Заделка подвальных окон: железом
10 м2
НР 79%=93%*0.85 от ФОТ
СП 60%=75%*0.8 от ФОТ</t>
  </si>
  <si>
    <t>0,1
79
60</t>
  </si>
  <si>
    <t>30,25
_____
480,39</t>
  </si>
  <si>
    <t>51
3
2</t>
  </si>
  <si>
    <t>3
_____
48</t>
  </si>
  <si>
    <t>160
26
20</t>
  </si>
  <si>
    <t>33
_____
126</t>
  </si>
  <si>
    <t>кв.2</t>
  </si>
  <si>
    <t>15
6
4</t>
  </si>
  <si>
    <t>6
_____
9</t>
  </si>
  <si>
    <t>96
58
32</t>
  </si>
  <si>
    <t>66
_____
28</t>
  </si>
  <si>
    <t>подвал.</t>
  </si>
  <si>
    <t>ТЕРр52-11-3
Водоотлив из подвала: электрическими (механическими) насосами
100 м3 воды
НР 79%=93%*0.85 от ФОТ
СП 60%=75%*0.8 от ФОТ</t>
  </si>
  <si>
    <t>0,72
79
60</t>
  </si>
  <si>
    <t>9,41
_____
5,36</t>
  </si>
  <si>
    <t>56
50
41</t>
  </si>
  <si>
    <t>6
_____
4</t>
  </si>
  <si>
    <t>614
467
355</t>
  </si>
  <si>
    <t>66
_____
43</t>
  </si>
  <si>
    <t>96
92
53</t>
  </si>
  <si>
    <t>89
_____
4</t>
  </si>
  <si>
    <t>1007
863
471</t>
  </si>
  <si>
    <t>981
_____
10</t>
  </si>
  <si>
    <t>4
63
40</t>
  </si>
  <si>
    <t xml:space="preserve">
_____
190</t>
  </si>
  <si>
    <t>30
21
12</t>
  </si>
  <si>
    <t>20
_____
10</t>
  </si>
  <si>
    <t>261
194
106</t>
  </si>
  <si>
    <t>220
_____
41</t>
  </si>
  <si>
    <t>79
48
28</t>
  </si>
  <si>
    <t>47
_____
30</t>
  </si>
  <si>
    <t>689
453
247</t>
  </si>
  <si>
    <t>513
_____
167</t>
  </si>
  <si>
    <t xml:space="preserve">
_____
15</t>
  </si>
  <si>
    <t>ТСЦ-103-1356
Муфты для полиэтиленовых труб безнапорной и ливневой канализации, диаметром 110 мм
шт.</t>
  </si>
  <si>
    <t xml:space="preserve">
_____
13,88</t>
  </si>
  <si>
    <t xml:space="preserve">
_____
14</t>
  </si>
  <si>
    <t>кв.36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</si>
  <si>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</si>
  <si>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</si>
  <si>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</si>
  <si>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75</t>
  </si>
  <si>
    <t>ТЕРр65-17-1
Установка заглушек диаметром трубопроводов: до 100 мм
100 заглушек
НР 88%=103%*0.85 от ФОТ
СП 48%=60%*0.8 от ФОТ</t>
  </si>
  <si>
    <t>1254,4
_____
2494,72</t>
  </si>
  <si>
    <t>38
13
8</t>
  </si>
  <si>
    <t>13
_____
25</t>
  </si>
  <si>
    <t>230
121
66</t>
  </si>
  <si>
    <t>138
_____
91</t>
  </si>
  <si>
    <t>Раздел 11. НОЯБРЬ</t>
  </si>
  <si>
    <t>кв.65,71,87</t>
  </si>
  <si>
    <t>1,875
63
40</t>
  </si>
  <si>
    <t>26
19
13</t>
  </si>
  <si>
    <t>283
178
113</t>
  </si>
  <si>
    <t>кв.26</t>
  </si>
  <si>
    <t>0,625
63
40</t>
  </si>
  <si>
    <t>9
7
5</t>
  </si>
  <si>
    <t>94
59
38</t>
  </si>
  <si>
    <t>кв.32,62,74</t>
  </si>
  <si>
    <t>кв.73,87</t>
  </si>
  <si>
    <t>1,25
63
40</t>
  </si>
  <si>
    <t>17
13
9</t>
  </si>
  <si>
    <t>189
119
76</t>
  </si>
  <si>
    <t>ТЕР09-03-039-01
Монтаж опорных конструкций: для крепления трубопроводов внутри зданий и сооружений массой до 0,1 т
1 т конструкций
НР 69%=90%*(0.9*0.85) от ФОТ
СП 58%=85%*(0.85*0.8) от ФОТ</t>
  </si>
  <si>
    <t>0,0083
69
58</t>
  </si>
  <si>
    <t>920,12
_____
297,26</t>
  </si>
  <si>
    <t>284,27
_____
1,8</t>
  </si>
  <si>
    <t>12
6
6</t>
  </si>
  <si>
    <t>111
58
49</t>
  </si>
  <si>
    <t>84
_____
10</t>
  </si>
  <si>
    <t>ТСЦ-201-0841
Стойки металлические со струбцинами из круглых труб и гнутосварных профилей массой отправочной марки до 0,1 т
кг</t>
  </si>
  <si>
    <t>8,3
69
58</t>
  </si>
  <si>
    <t xml:space="preserve">
_____
15,57</t>
  </si>
  <si>
    <t xml:space="preserve">
_____
129</t>
  </si>
  <si>
    <t xml:space="preserve">
_____
455</t>
  </si>
  <si>
    <t>кв.9,43-55</t>
  </si>
  <si>
    <t>7,5
63
40</t>
  </si>
  <si>
    <t>103
76
52</t>
  </si>
  <si>
    <t>1132
713
453</t>
  </si>
  <si>
    <t>ТЕРр65-5-1
Ремонт вентилей и клапанов обратных муфтовых диаметром: до 20 мм
100 шт.
НР 88%=103%*0.85 от ФОТ
СП 48%=60%*0.8 от ФОТ</t>
  </si>
  <si>
    <t>40
38
22</t>
  </si>
  <si>
    <t>37
_____
3</t>
  </si>
  <si>
    <t>420
360
196</t>
  </si>
  <si>
    <t>409
_____
10</t>
  </si>
  <si>
    <t>ТСЦ-302-1832
Коронки Кран шаровой муфтовый 11Б27П1, диаметром: 20 мм
(коронка ПЗ=0,5 (ОЗП=0,5; ЭМ=0,5 к расх.; ЗПМ=0,5; МАТ=0,5 к расх.; ТЗ=0,5; ТЗМ=0,5))
шт.</t>
  </si>
  <si>
    <t xml:space="preserve">
_____
21,75</t>
  </si>
  <si>
    <t xml:space="preserve">
_____
87</t>
  </si>
  <si>
    <t xml:space="preserve">
_____
233</t>
  </si>
  <si>
    <t>кв.39</t>
  </si>
  <si>
    <t>0,15
63
40</t>
  </si>
  <si>
    <t>7
4
3</t>
  </si>
  <si>
    <t>кв.16</t>
  </si>
  <si>
    <t>Раздел 12. ДЕКАБРЬ</t>
  </si>
  <si>
    <t>кв.15</t>
  </si>
  <si>
    <t>ТЕРр53-21-15
Устройство промазки и расшивка швов панелей  раствором снизу
100 м восстановленной герметизации стыков
НР 73%=86%*0.85 от ФОТ
СП 56%=70%*0.8 от ФОТ</t>
  </si>
  <si>
    <t>ТЕРр53-21-15
Устройство промазки и расшивка швов панелей перекрытий раствором снизу
100 м восстановленной герметизации стыков
642,53 = 679,37 - 0,04 x 699,00 - 0,006 x 1 480,00
НР 73%=86%*0.85 от ФОТ
СП 56%=70%*0.8 от ФОТ</t>
  </si>
  <si>
    <t>0,06
73
56</t>
  </si>
  <si>
    <t>39
34
27</t>
  </si>
  <si>
    <t>425
310
238</t>
  </si>
  <si>
    <t>кв.26  от 05.12.2014</t>
  </si>
  <si>
    <t>кв.26 от 10.12.2014</t>
  </si>
  <si>
    <t>кв.82</t>
  </si>
  <si>
    <t>ТЕР29-01-181-01
Устройство гидроизоляции (бандаж)
1 т металлоконструкций изоляции
1 078,74 = 15 810,14 - 0,014 x 17 290,00 - 1 x 14 489,34
НР 111%=145%*(0.9*0.85) от ФОТ
СП 51%=75%*(0.85*0.8) от ФОТ</t>
  </si>
  <si>
    <t>0,0003
111
51</t>
  </si>
  <si>
    <t>811,45
_____
71,88</t>
  </si>
  <si>
    <t>0,2625
111
51</t>
  </si>
  <si>
    <t>ТСЦ-101-1870
Проволока вязальная
кг</t>
  </si>
  <si>
    <t>0,2
111
51</t>
  </si>
  <si>
    <t xml:space="preserve">
_____
12,12</t>
  </si>
  <si>
    <t xml:space="preserve">
_____
9</t>
  </si>
  <si>
    <t>кв.69</t>
  </si>
  <si>
    <t>кв.16,подвал</t>
  </si>
  <si>
    <t>859
155
90</t>
  </si>
  <si>
    <t>149
_____
704</t>
  </si>
  <si>
    <t>6247
1446
789</t>
  </si>
  <si>
    <t>1636
_____
4578</t>
  </si>
  <si>
    <t>33
_____
7</t>
  </si>
  <si>
    <t>в.3</t>
  </si>
  <si>
    <t>Итого прямые затраты по акту</t>
  </si>
  <si>
    <t>10267
_____
15681</t>
  </si>
  <si>
    <t>1825
_____
100</t>
  </si>
  <si>
    <t>113171
_____
50748</t>
  </si>
  <si>
    <t>9194
_____
1089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</si>
  <si>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</si>
  <si>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</si>
  <si>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</si>
  <si>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</si>
  <si>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</si>
  <si>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</si>
  <si>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</si>
  <si>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</si>
  <si>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</si>
  <si>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</si>
  <si>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Защита строительных конструкций и оборудования от коррозии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</si>
  <si>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</si>
  <si>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Штукатурные работы (ремонтно-строительные)</t>
  </si>
  <si>
    <t xml:space="preserve">    Изготовление в построечных условиях материалов и полуфабрикатов, металлических и трубопроводных заготовок (Норматив СП необходимо указать при составлении сметы)</t>
  </si>
  <si>
    <t xml:space="preserve">    Малярные работы (ремонтно-строительные)</t>
  </si>
  <si>
    <t xml:space="preserve">    Теплоизоляционные работы</t>
  </si>
  <si>
    <t xml:space="preserve">    Стекольные, обойные и облицовочные работы (ремонтно-строительные)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</si>
  <si>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</si>
  <si>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</si>
  <si>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</si>
  <si>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</si>
  <si>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Стены (ремонтно-строительные)</t>
  </si>
  <si>
    <t xml:space="preserve">    Фундаменты (ремонтно-строительные)</t>
  </si>
  <si>
    <t xml:space="preserve">    Строительные металлические конструкции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</si>
  <si>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</si>
  <si>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</si>
  <si>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</si>
  <si>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</si>
  <si>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</si>
  <si>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</si>
  <si>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</si>
  <si>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</si>
  <si>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</si>
  <si>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101,04
</t>
  </si>
  <si>
    <t>1-1-7</t>
  </si>
  <si>
    <t>Затраты труда рабочих (ср 1,7)</t>
  </si>
  <si>
    <t xml:space="preserve">9,64
</t>
  </si>
  <si>
    <t xml:space="preserve">106,27
</t>
  </si>
  <si>
    <t>1-2-0</t>
  </si>
  <si>
    <t>Затраты труда рабочих (ср 2)</t>
  </si>
  <si>
    <t xml:space="preserve">9,86
</t>
  </si>
  <si>
    <t xml:space="preserve">108,68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</si>
  <si>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</si>
  <si>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</si>
  <si>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</si>
  <si>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</si>
  <si>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</si>
  <si>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</si>
  <si>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</si>
  <si>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</si>
  <si>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</si>
  <si>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</si>
  <si>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</si>
  <si>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</si>
  <si>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</si>
  <si>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</si>
  <si>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</si>
  <si>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</si>
  <si>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1-3-2</t>
  </si>
  <si>
    <t>Затраты труда рабочих (ср 3,2)</t>
  </si>
  <si>
    <t xml:space="preserve">11,05
</t>
  </si>
  <si>
    <t xml:space="preserve">121,81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</si>
  <si>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</si>
  <si>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</si>
  <si>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</si>
  <si>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</si>
  <si>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</si>
  <si>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</si>
  <si>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</si>
  <si>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</si>
  <si>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</si>
  <si>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</si>
  <si>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</si>
  <si>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</si>
  <si>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</si>
  <si>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</si>
  <si>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</si>
  <si>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</si>
  <si>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</si>
  <si>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</si>
  <si>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</si>
  <si>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</si>
  <si>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</si>
  <si>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</si>
  <si>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</si>
  <si>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</si>
  <si>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1-4-2</t>
  </si>
  <si>
    <t>Затраты труда рабочих (ср 4,2)</t>
  </si>
  <si>
    <t xml:space="preserve">12,54
</t>
  </si>
  <si>
    <t xml:space="preserve">138,16
</t>
  </si>
  <si>
    <t>1-4-3</t>
  </si>
  <si>
    <t>Затраты труда рабочих (ср 4,3)</t>
  </si>
  <si>
    <t xml:space="preserve">12,72
</t>
  </si>
  <si>
    <t xml:space="preserve">140,17
</t>
  </si>
  <si>
    <t>1-4-4</t>
  </si>
  <si>
    <t>Затраты труда рабочих (ср 4,4)</t>
  </si>
  <si>
    <t xml:space="preserve">12,91
</t>
  </si>
  <si>
    <t xml:space="preserve">142,32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</si>
  <si>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</si>
  <si>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</si>
  <si>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</si>
  <si>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</si>
  <si>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</si>
  <si>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</si>
  <si>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</si>
  <si>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</si>
  <si>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</si>
  <si>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</si>
  <si>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449
</t>
  </si>
  <si>
    <t>ГК ЕТО, пост.№ 4/1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</si>
  <si>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</si>
  <si>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</si>
  <si>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</si>
  <si>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</si>
  <si>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</si>
  <si>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6
</t>
  </si>
  <si>
    <t>Лебедки электрические тяговым усилием: до 31,39 кН (3,2 т)</t>
  </si>
  <si>
    <t xml:space="preserve">7,98
</t>
  </si>
  <si>
    <t xml:space="preserve">27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</si>
  <si>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</si>
  <si>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</si>
  <si>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</si>
  <si>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</si>
  <si>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</si>
  <si>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</si>
  <si>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</si>
  <si>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</si>
  <si>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</si>
  <si>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</si>
  <si>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Преобразователи сварочные с номинальным сварочным током 315-500 А</t>
  </si>
  <si>
    <t xml:space="preserve">10,97
</t>
  </si>
  <si>
    <t xml:space="preserve">88
</t>
  </si>
  <si>
    <t>Электрические печи для сушки сварочных материалов с регулированием температуры в пределах: от 80 °С до 500 °С</t>
  </si>
  <si>
    <t xml:space="preserve">7,01
</t>
  </si>
  <si>
    <t xml:space="preserve">47
</t>
  </si>
  <si>
    <t>Растворосмесители передвижные: 250 л</t>
  </si>
  <si>
    <t xml:space="preserve">18,02
</t>
  </si>
  <si>
    <t xml:space="preserve">154,48
</t>
  </si>
  <si>
    <t>ЧелСЦена,февраль 2014 г., ч.2</t>
  </si>
  <si>
    <t>Котлы битумные: передвижные 400 л</t>
  </si>
  <si>
    <t xml:space="preserve">32,24
</t>
  </si>
  <si>
    <t xml:space="preserve">100
</t>
  </si>
  <si>
    <t>Горелки газопламенные</t>
  </si>
  <si>
    <t xml:space="preserve">3,35
</t>
  </si>
  <si>
    <t xml:space="preserve">8
</t>
  </si>
  <si>
    <t>Сболчиватели пневматические</t>
  </si>
  <si>
    <t xml:space="preserve">2,38
</t>
  </si>
  <si>
    <t xml:space="preserve">8,56
</t>
  </si>
  <si>
    <t>Насосы мощностью: 4 кВт</t>
  </si>
  <si>
    <t xml:space="preserve">7,02
</t>
  </si>
  <si>
    <t xml:space="preserve">68,94
</t>
  </si>
  <si>
    <t>Дрели: электрические</t>
  </si>
  <si>
    <t xml:space="preserve">2,32
</t>
  </si>
  <si>
    <t xml:space="preserve">11
</t>
  </si>
  <si>
    <t>Установки: для изготовления бандажей, диафрагм, пряжек</t>
  </si>
  <si>
    <t xml:space="preserve">1,99
</t>
  </si>
  <si>
    <t xml:space="preserve">12
</t>
  </si>
  <si>
    <t>Автомобили бортовые, грузоподъемность: до 5 т</t>
  </si>
  <si>
    <t xml:space="preserve">103,2
</t>
  </si>
  <si>
    <t xml:space="preserve">570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</si>
  <si>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</si>
  <si>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</si>
  <si>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</si>
  <si>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</si>
  <si>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26,59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</si>
  <si>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</si>
  <si>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</si>
  <si>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</si>
  <si>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27,65
</t>
  </si>
  <si>
    <t xml:space="preserve">                  Материалы</t>
  </si>
  <si>
    <t>101-0072</t>
  </si>
  <si>
    <t>Битумы нефтяные строительные изоляционные БНИ-IV-3, БНИ-IV, БНИ-V</t>
  </si>
  <si>
    <t xml:space="preserve">3390
</t>
  </si>
  <si>
    <t xml:space="preserve">18632,61
</t>
  </si>
  <si>
    <t>Среднее (13.02.030,13.02.032)</t>
  </si>
  <si>
    <t>101-0148</t>
  </si>
  <si>
    <t>Дюбели с калиброванной головкой (россыпью): 3х68,5 мм</t>
  </si>
  <si>
    <t xml:space="preserve">35060
</t>
  </si>
  <si>
    <t xml:space="preserve">83250,95
</t>
  </si>
  <si>
    <t>Среднее (08.05.1364, 08.05.1366.1)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</si>
  <si>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</si>
  <si>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</si>
  <si>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</si>
  <si>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</si>
  <si>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</si>
  <si>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</si>
  <si>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</si>
  <si>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</si>
  <si>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</si>
  <si>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</si>
  <si>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</si>
  <si>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</si>
  <si>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</si>
  <si>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</si>
  <si>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</si>
  <si>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</si>
  <si>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</si>
  <si>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</si>
  <si>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</si>
  <si>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</si>
  <si>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</si>
  <si>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101-0426</t>
  </si>
  <si>
    <t>Краски масляные и алкидные, готовые к применению белила цинковые: МА-22</t>
  </si>
  <si>
    <t xml:space="preserve">19550
</t>
  </si>
  <si>
    <t xml:space="preserve">44224,06
</t>
  </si>
  <si>
    <t>ГК ЕТО №4/1 от 31.01.2014 г., п.111</t>
  </si>
  <si>
    <t>101-0453</t>
  </si>
  <si>
    <t>Краски цветные, готовые к применению для внутренних работ МА-25: красно-коричневая</t>
  </si>
  <si>
    <t xml:space="preserve">17060
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</si>
  <si>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</si>
  <si>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</si>
  <si>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>101-0485</t>
  </si>
  <si>
    <t>Краска ХВ-161 перхлорвиниловая фасадная марок А, Б</t>
  </si>
  <si>
    <t xml:space="preserve">22130
</t>
  </si>
  <si>
    <t xml:space="preserve">62635,36
</t>
  </si>
  <si>
    <t>14.01.154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</si>
  <si>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</si>
  <si>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</si>
  <si>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</si>
  <si>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</si>
  <si>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</si>
  <si>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101-0540</t>
  </si>
  <si>
    <t>Лента стальная упаковочная, мягкая, нормальной точности 0,7х20-50 мм</t>
  </si>
  <si>
    <t xml:space="preserve">6640
</t>
  </si>
  <si>
    <t xml:space="preserve">39941,55
</t>
  </si>
  <si>
    <t>ГК ЕТО №4/1 от 31.01.2014 г., п.113</t>
  </si>
  <si>
    <t>101-0595</t>
  </si>
  <si>
    <t>Мастика битумно-латексная кровельная</t>
  </si>
  <si>
    <t xml:space="preserve">3810
</t>
  </si>
  <si>
    <t xml:space="preserve">14252,3
</t>
  </si>
  <si>
    <t>ГК ЕТО №4/1 от 31.01.2014 г., п.374</t>
  </si>
  <si>
    <t>101-0612</t>
  </si>
  <si>
    <t>Мастика клеящая морозостойкая битумно-масляная МБ-50</t>
  </si>
  <si>
    <t xml:space="preserve">8550
</t>
  </si>
  <si>
    <t xml:space="preserve">30374,38
</t>
  </si>
  <si>
    <t>Среднее (11.02.0645,11.02.079)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</si>
  <si>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</si>
  <si>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</si>
  <si>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</si>
  <si>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</si>
  <si>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</si>
  <si>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101-0782</t>
  </si>
  <si>
    <t>Поковки из квадратных заготовок, масса: 1,8 кг</t>
  </si>
  <si>
    <t xml:space="preserve">10190
</t>
  </si>
  <si>
    <t xml:space="preserve">49984,67
</t>
  </si>
  <si>
    <t>ГК ЕТО №4/1 от 31.01.2014 г., п.117</t>
  </si>
  <si>
    <t>101-0807</t>
  </si>
  <si>
    <t>Проволока сварочная легированная диаметром: 4 мм</t>
  </si>
  <si>
    <t xml:space="preserve">10580
</t>
  </si>
  <si>
    <t xml:space="preserve">43747,17
</t>
  </si>
  <si>
    <t>ГК ЕТО №4/1 от 31.01.2014 г., п.119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</si>
  <si>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</si>
  <si>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</si>
  <si>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</si>
  <si>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</si>
  <si>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</si>
  <si>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</si>
  <si>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</si>
  <si>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</si>
  <si>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</si>
  <si>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</si>
  <si>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</si>
  <si>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101-1323</t>
  </si>
  <si>
    <t>Шлакопортландцемент общестроительного и специального назначения марки: 300</t>
  </si>
  <si>
    <t xml:space="preserve">483
</t>
  </si>
  <si>
    <t xml:space="preserve">2672,22
</t>
  </si>
  <si>
    <t>13.01.090</t>
  </si>
  <si>
    <t>101-1515</t>
  </si>
  <si>
    <t>Электроды диаметром: 4 мм Э46</t>
  </si>
  <si>
    <t xml:space="preserve">11520
</t>
  </si>
  <si>
    <t xml:space="preserve">58722,76
</t>
  </si>
  <si>
    <t>Среднее (08.07.010, 08.07.030, 08.07.100)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</si>
  <si>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</si>
  <si>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</si>
  <si>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</si>
  <si>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</si>
  <si>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</si>
  <si>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101-1596</t>
  </si>
  <si>
    <t>Шкурка шлифовальная двухслойная с зернистостью 40-25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</si>
  <si>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</si>
  <si>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</si>
  <si>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</si>
  <si>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</si>
  <si>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</si>
  <si>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</si>
  <si>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</si>
  <si>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</si>
  <si>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</si>
  <si>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</si>
  <si>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</si>
  <si>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</si>
  <si>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</si>
  <si>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</si>
  <si>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</si>
  <si>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</si>
  <si>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</si>
  <si>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</si>
  <si>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</si>
  <si>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</si>
  <si>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</si>
  <si>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</si>
  <si>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</si>
  <si>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</si>
  <si>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101-1712</t>
  </si>
  <si>
    <t>Шпатлевка клеевая</t>
  </si>
  <si>
    <t xml:space="preserve">4950
</t>
  </si>
  <si>
    <t xml:space="preserve">18384,93
</t>
  </si>
  <si>
    <t>13.01.138</t>
  </si>
  <si>
    <t>101-1757</t>
  </si>
  <si>
    <t>Ветошь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</si>
  <si>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</si>
  <si>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</si>
  <si>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</si>
  <si>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</si>
  <si>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</si>
  <si>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</si>
  <si>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</si>
  <si>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</si>
  <si>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</si>
  <si>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</si>
  <si>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</si>
  <si>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</si>
  <si>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</si>
  <si>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</si>
  <si>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</si>
  <si>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</si>
  <si>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</si>
  <si>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101-2278</t>
  </si>
  <si>
    <t>Пропан-бутан, смесь техническая</t>
  </si>
  <si>
    <t xml:space="preserve">9,8
</t>
  </si>
  <si>
    <t xml:space="preserve">29,44
</t>
  </si>
  <si>
    <t>26.03.130</t>
  </si>
  <si>
    <t>101-2429</t>
  </si>
  <si>
    <t>Цемент расширяющийся</t>
  </si>
  <si>
    <t xml:space="preserve">2350
</t>
  </si>
  <si>
    <t xml:space="preserve">18580,67
</t>
  </si>
  <si>
    <t>13.01.105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</si>
  <si>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</si>
  <si>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</si>
  <si>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</si>
  <si>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</si>
  <si>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</si>
  <si>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</si>
  <si>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</si>
  <si>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</si>
  <si>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</si>
  <si>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</si>
  <si>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</si>
  <si>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</si>
  <si>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</si>
  <si>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</si>
  <si>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</si>
  <si>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</si>
  <si>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</si>
  <si>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</si>
  <si>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</si>
  <si>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</si>
  <si>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</si>
  <si>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113-0079</t>
  </si>
  <si>
    <t>Лак БТ-577</t>
  </si>
  <si>
    <t xml:space="preserve">13990
</t>
  </si>
  <si>
    <t xml:space="preserve">41919,93
</t>
  </si>
  <si>
    <t>14.01.256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</si>
  <si>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</si>
  <si>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</si>
  <si>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</si>
  <si>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</si>
  <si>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</si>
  <si>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301-0586</t>
  </si>
  <si>
    <t>Регистры отопительные из стальных электросварных труб диаметром нитки: 57 мм</t>
  </si>
  <si>
    <t xml:space="preserve">76,9
</t>
  </si>
  <si>
    <t xml:space="preserve">284,84
</t>
  </si>
  <si>
    <t>15.01.131*0.01183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</si>
  <si>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</si>
  <si>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</si>
  <si>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</si>
  <si>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</si>
  <si>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</si>
  <si>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</si>
  <si>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</si>
  <si>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</si>
  <si>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</si>
  <si>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</si>
  <si>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</si>
  <si>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</si>
  <si>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</si>
  <si>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</si>
  <si>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</si>
  <si>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</si>
  <si>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301-1520</t>
  </si>
  <si>
    <t>Подводка гибкая армированная резиновая 500 мм</t>
  </si>
  <si>
    <t xml:space="preserve">шт.
</t>
  </si>
  <si>
    <t xml:space="preserve">17,2
</t>
  </si>
  <si>
    <t xml:space="preserve">41,27
</t>
  </si>
  <si>
    <t>21.06.087</t>
  </si>
  <si>
    <t>302-0474</t>
  </si>
  <si>
    <t>Краны для спуска воздуха СТД 7073В, латунные</t>
  </si>
  <si>
    <t xml:space="preserve">компл.
</t>
  </si>
  <si>
    <t xml:space="preserve">7,21
</t>
  </si>
  <si>
    <t xml:space="preserve">16,17
</t>
  </si>
  <si>
    <t>20.03.890</t>
  </si>
  <si>
    <t>302-0890</t>
  </si>
  <si>
    <t>Узлы укрупненные монтажные (трубопроводы) из стальных водогазопроводных : оцинкованных труб с гильзами для водоснабжения диаметром 32 мм</t>
  </si>
  <si>
    <t xml:space="preserve">67,49
</t>
  </si>
  <si>
    <t xml:space="preserve">199,18
</t>
  </si>
  <si>
    <t>ГК ЕТО №4/1 от 31.01.2014 г., п.300.1</t>
  </si>
  <si>
    <t>302-0894</t>
  </si>
  <si>
    <t>Узлы укрупненные монтажные (трубопроводы) из стальных водогазопроводных : оцинкованных труб с гильзами для водоснабжения диаметром 80 мм</t>
  </si>
  <si>
    <t xml:space="preserve">154,93
</t>
  </si>
  <si>
    <t xml:space="preserve">459,7
</t>
  </si>
  <si>
    <t>ГК ЕТО №4/1 от 31.01.2014 г., п.397.1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</si>
  <si>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</si>
  <si>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</si>
  <si>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</si>
  <si>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</si>
  <si>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</si>
  <si>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302-1236</t>
  </si>
  <si>
    <t>Сгоны стальные с муфтой и контргайкой, диаметром: 15 мм</t>
  </si>
  <si>
    <t xml:space="preserve">17,6
</t>
  </si>
  <si>
    <t xml:space="preserve">27,97
</t>
  </si>
  <si>
    <t>20.06.962.1+20.06.163.1+20.06.160.1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</si>
  <si>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</si>
  <si>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</si>
  <si>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</si>
  <si>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</si>
  <si>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</si>
  <si>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302-1239</t>
  </si>
  <si>
    <t>Сгоны стальные с муфтой и контргайкой, диаметром: 32 мм</t>
  </si>
  <si>
    <t xml:space="preserve">22,3
</t>
  </si>
  <si>
    <t xml:space="preserve">79,06
</t>
  </si>
  <si>
    <t>20.06.962.5+20.06.160.4+20.06.163.4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</si>
  <si>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</si>
  <si>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</si>
  <si>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</si>
  <si>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214,08
</t>
  </si>
  <si>
    <t>Среднее (15.02.128.2*4,15.02.128.1/0.5*1.5)</t>
  </si>
  <si>
    <t>302-1526</t>
  </si>
  <si>
    <t>Кран шаровой стандартный муфтовый с ручкой-рычагом диаметром 15 мм</t>
  </si>
  <si>
    <t xml:space="preserve">24,9
</t>
  </si>
  <si>
    <t xml:space="preserve">74,8
</t>
  </si>
  <si>
    <t>20.03.751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</si>
  <si>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</si>
  <si>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</si>
  <si>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</si>
  <si>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</si>
  <si>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</si>
  <si>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402-0004</t>
  </si>
  <si>
    <t>Раствор готовый кладочный цементный марки: 100</t>
  </si>
  <si>
    <t xml:space="preserve">699
</t>
  </si>
  <si>
    <t xml:space="preserve">3439,52
</t>
  </si>
  <si>
    <t>ГК ЕТО №4/1 от 31.01.2014 г., п.073</t>
  </si>
  <si>
    <t>402-0083</t>
  </si>
  <si>
    <t>Раствор готовый отделочный тяжелый: цементно-известковый 1:1:6</t>
  </si>
  <si>
    <t xml:space="preserve">642
</t>
  </si>
  <si>
    <t xml:space="preserve">3009,08
</t>
  </si>
  <si>
    <t>ГК ЕТО №4/1 от 31.01.2014 г., п.081</t>
  </si>
  <si>
    <t>402-0086</t>
  </si>
  <si>
    <t>Раствор готовый отделочный тяжелый: известковый 1:2,5</t>
  </si>
  <si>
    <t xml:space="preserve">756
</t>
  </si>
  <si>
    <t xml:space="preserve">2486,84
</t>
  </si>
  <si>
    <t>ГК ЕТО №4/1 от 31.01.2014 г., п.082</t>
  </si>
  <si>
    <t>405-0219</t>
  </si>
  <si>
    <t>Гипсовые вяжущие, марка: Г3</t>
  </si>
  <si>
    <t xml:space="preserve">1480
</t>
  </si>
  <si>
    <t xml:space="preserve">4559,78
</t>
  </si>
  <si>
    <t>Среднее (13.01.011, 13.01.012, 13.01.0121, 13.01.014, 13.01.010)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</si>
  <si>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</si>
  <si>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</si>
  <si>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</si>
  <si>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</si>
  <si>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</si>
  <si>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406-0034</t>
  </si>
  <si>
    <t>Песок керамзитовый, марка: 900</t>
  </si>
  <si>
    <t xml:space="preserve">295,51
</t>
  </si>
  <si>
    <t xml:space="preserve">1831,58
</t>
  </si>
  <si>
    <t>07.01.271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</si>
  <si>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</si>
  <si>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</si>
  <si>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</si>
  <si>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</si>
  <si>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</si>
  <si>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</si>
  <si>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</si>
  <si>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</si>
  <si>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</si>
  <si>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508-0097</t>
  </si>
  <si>
    <t>Канат двойной свивки типа ТК, конструкции 6х19(1+6+12)+1 о.с., оцинкованный из проволок марки В, маркировочная группа: 1770 н/мм2, диаметром 5,5 мм</t>
  </si>
  <si>
    <t xml:space="preserve">10 м
</t>
  </si>
  <si>
    <t xml:space="preserve">61,4
</t>
  </si>
  <si>
    <t xml:space="preserve">218,39
</t>
  </si>
  <si>
    <t>08.05.253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</si>
  <si>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</si>
  <si>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</si>
  <si>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</si>
  <si>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</si>
  <si>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</si>
  <si>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</si>
  <si>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</si>
  <si>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</si>
  <si>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</si>
  <si>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</si>
  <si>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</si>
  <si>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</si>
  <si>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</si>
  <si>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</si>
  <si>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</si>
  <si>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</si>
  <si>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ТСЦ-101-1703</t>
  </si>
  <si>
    <t>ТСЦ-101-1793</t>
  </si>
  <si>
    <t>Манжеты резиновые</t>
  </si>
  <si>
    <t xml:space="preserve">15,1
</t>
  </si>
  <si>
    <t xml:space="preserve">38,57
</t>
  </si>
  <si>
    <t>ТСЦ-101-1870</t>
  </si>
  <si>
    <t>Проволока вязальная</t>
  </si>
  <si>
    <t xml:space="preserve">12,12
</t>
  </si>
  <si>
    <t xml:space="preserve">43,69
</t>
  </si>
  <si>
    <t>ТСЦ-101-1995</t>
  </si>
  <si>
    <t>Мастика битумная</t>
  </si>
  <si>
    <t xml:space="preserve">3200
</t>
  </si>
  <si>
    <t xml:space="preserve">13913,66
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</si>
  <si>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</si>
  <si>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</si>
  <si>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</si>
  <si>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</si>
  <si>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ТСЦ-101-2318</t>
  </si>
  <si>
    <t>Натрий хлористый технический</t>
  </si>
  <si>
    <t xml:space="preserve">11011
</t>
  </si>
  <si>
    <t xml:space="preserve">3110,3
</t>
  </si>
  <si>
    <t>ТСЦ-101-2387</t>
  </si>
  <si>
    <t>Герметик строительный «RDPRO», 300 мл</t>
  </si>
  <si>
    <t xml:space="preserve">18,09
</t>
  </si>
  <si>
    <t xml:space="preserve">50,11
</t>
  </si>
  <si>
    <t>ТСЦ-101-3336</t>
  </si>
  <si>
    <t>Бикрост ХПП-3,0</t>
  </si>
  <si>
    <t xml:space="preserve">18,2
</t>
  </si>
  <si>
    <t xml:space="preserve">51,82
</t>
  </si>
  <si>
    <t>ТСЦ-101-3402</t>
  </si>
  <si>
    <t>Прим. велотерм</t>
  </si>
  <si>
    <t xml:space="preserve">62,71
</t>
  </si>
  <si>
    <t xml:space="preserve">203,87
</t>
  </si>
  <si>
    <t>ТСЦ-103-1017</t>
  </si>
  <si>
    <t>Ревизии диаметром: 100 мм</t>
  </si>
  <si>
    <t xml:space="preserve">73,8
</t>
  </si>
  <si>
    <t xml:space="preserve">415,6
</t>
  </si>
  <si>
    <t>ТСЦ-103-1356</t>
  </si>
  <si>
    <t>Муфты для полиэтиленовых труб безнапорной и ливневой канализации, диаметром 110 мм</t>
  </si>
  <si>
    <t xml:space="preserve">13,88
</t>
  </si>
  <si>
    <t xml:space="preserve">50
</t>
  </si>
  <si>
    <t>ТСЦ-201-0841</t>
  </si>
  <si>
    <t>Стойки металлические со струбцинами из круглых труб и гнутосварных профилей массой отправочной марки до 0,1 т</t>
  </si>
  <si>
    <t xml:space="preserve">15,57
</t>
  </si>
  <si>
    <t xml:space="preserve">54,81
</t>
  </si>
  <si>
    <t>ТСЦ-302-1150</t>
  </si>
  <si>
    <t>Вентиль проходной для полипропиленовых трубопроводов диаметром 20 мм</t>
  </si>
  <si>
    <t xml:space="preserve">62,35
</t>
  </si>
  <si>
    <t xml:space="preserve">111,78
</t>
  </si>
  <si>
    <t>ТСЦ-302-1237</t>
  </si>
  <si>
    <t>ТСЦ-302-1265</t>
  </si>
  <si>
    <t>Вентили проходные муфтовые: 15Б1БК для воды и пара давлением 1,6 МПа (16 кгс/см2), диаметром 15 мм</t>
  </si>
  <si>
    <t xml:space="preserve">98,58
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</si>
  <si>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</si>
  <si>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</si>
  <si>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116,75
</t>
  </si>
  <si>
    <t>ТСЦ-302-1273</t>
  </si>
  <si>
    <t>Вентили проходные муфтовые: 15Б1П для воды и пара давлением 1,6 МПа (16 кгс/см2), диаметром 25 мм</t>
  </si>
  <si>
    <t xml:space="preserve">42,8
</t>
  </si>
  <si>
    <t xml:space="preserve">205,6
</t>
  </si>
  <si>
    <t>ТСЦ-302-1274</t>
  </si>
  <si>
    <t>Вентили проходные муфтовые: 15Б1П для воды и пара давлением 1,6 МПа (16 кгс/см2) диаметром 32 мм</t>
  </si>
  <si>
    <t xml:space="preserve">67,8
</t>
  </si>
  <si>
    <t xml:space="preserve">387,06
</t>
  </si>
  <si>
    <t>ТСЦ-302-1280</t>
  </si>
  <si>
    <t>Вентили проходные муфтовые: 15Б3Р для воды и пара давлением 1,0 МПа (10 кгс/см2) диаметром 32 мм</t>
  </si>
  <si>
    <t xml:space="preserve">59,5
</t>
  </si>
  <si>
    <t xml:space="preserve">262,86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</si>
  <si>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</si>
  <si>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</si>
  <si>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</si>
  <si>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</si>
  <si>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</si>
  <si>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К...</t>
  </si>
  <si>
    <t xml:space="preserve">43,5
</t>
  </si>
  <si>
    <t xml:space="preserve">116,32
</t>
  </si>
  <si>
    <t xml:space="preserve">   - Кран шаровой муфтовый 11Б27П1, диаметром: 20 мм</t>
  </si>
  <si>
    <t xml:space="preserve">   - Коронки Кран шаровой муфтовый 11Б27П1, диаметром: 20 мм</t>
  </si>
  <si>
    <t>ТСЦ-302-1833</t>
  </si>
  <si>
    <t>Кран шаровой муфтовый 11Б27П1, диаметром: 25 мм</t>
  </si>
  <si>
    <t xml:space="preserve">60,8
</t>
  </si>
  <si>
    <t xml:space="preserve">189,39
</t>
  </si>
  <si>
    <t>ТСЦ-302-1834</t>
  </si>
  <si>
    <t>Кран шаровой муфтовый 11Б27П1, диаметром: 32 мм</t>
  </si>
  <si>
    <t xml:space="preserve">92,47
</t>
  </si>
  <si>
    <t xml:space="preserve">305,29
</t>
  </si>
  <si>
    <t>ТСЦ-302-3246</t>
  </si>
  <si>
    <t>Угольники прямые</t>
  </si>
  <si>
    <t xml:space="preserve">10 шт.
</t>
  </si>
  <si>
    <t xml:space="preserve">77,7
</t>
  </si>
  <si>
    <t xml:space="preserve">363,24
</t>
  </si>
  <si>
    <t>ТСЦ-507-0749</t>
  </si>
  <si>
    <t>Муфта полиэтиленовая редукционная с удлиненным хвостовиком (без электроспирали): Д=110х63 мм (ТУ2248-001-18425183-01)</t>
  </si>
  <si>
    <t xml:space="preserve">139,18
</t>
  </si>
  <si>
    <t xml:space="preserve">236,66
</t>
  </si>
  <si>
    <t>ТСЦ-507-0779</t>
  </si>
  <si>
    <t>Переход: «полиэтилен-сталь 110х108»</t>
  </si>
  <si>
    <t xml:space="preserve">700
</t>
  </si>
  <si>
    <t xml:space="preserve">896,57
</t>
  </si>
  <si>
    <t>ТСЦ-507-0810</t>
  </si>
  <si>
    <t>Отвод 45° полиэтиленовый с удлиненным хвостовиком, диаметр: 110 мм (ТУ2248-001-18425183-01)</t>
  </si>
  <si>
    <t xml:space="preserve">257,59
</t>
  </si>
  <si>
    <t xml:space="preserve">401,92
</t>
  </si>
  <si>
    <t>ТСЦ-507-0833</t>
  </si>
  <si>
    <t>Отвод 90° полиэтиленовый с удлиненным хвостовиком, диаметр: 110 мм (ТУ2248-001-18425183-01)</t>
  </si>
  <si>
    <t xml:space="preserve">201,21
</t>
  </si>
  <si>
    <t xml:space="preserve">426,4
</t>
  </si>
  <si>
    <t>ТСЦ-507-0837</t>
  </si>
  <si>
    <t>Отводы двойные диаметром условного прохода: 50 мм и наружным диаметром 67 мм</t>
  </si>
  <si>
    <t xml:space="preserve">41
</t>
  </si>
  <si>
    <t xml:space="preserve">109,76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</si>
  <si>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</si>
  <si>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</si>
  <si>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</si>
  <si>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</si>
  <si>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</si>
  <si>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</si>
  <si>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</si>
  <si>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</si>
  <si>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</si>
  <si>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</si>
  <si>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</si>
  <si>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</si>
  <si>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</si>
  <si>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</si>
  <si>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</si>
  <si>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</si>
  <si>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</si>
  <si>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101-9120</t>
  </si>
  <si>
    <t>Материал рулонный</t>
  </si>
  <si>
    <t>101-9121</t>
  </si>
  <si>
    <t>Материалы рулонные кровельные для: верхнего слоя</t>
  </si>
  <si>
    <t>103-9140</t>
  </si>
  <si>
    <t>Арматура муфтовая</t>
  </si>
  <si>
    <t>201-9002</t>
  </si>
  <si>
    <t>Конструкции: стальные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</si>
  <si>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</si>
  <si>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</si>
  <si>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</si>
  <si>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</si>
  <si>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</si>
  <si>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2014</t>
  </si>
  <si>
    <t>Подрядчик (Субподрядчик) :  ООО "ЭЛЕВКОН"</t>
  </si>
  <si>
    <t>Сдал:  _________________ /Зам ген.директора по технической работе    В.В. Корнеев/</t>
  </si>
  <si>
    <t>Объект : Цветная 5 Б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</si>
</sst>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7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411"/>
  <sheetViews>
    <sheetView showGridLines="0" tabSelected="1" workbookViewId="0">
      <selection activeCell="D20" sqref="D20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1480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53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54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1482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926.95</v>
      </c>
      <c r="X14" s="27">
        <v>926.95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7.86</v>
      </c>
      <c r="X15" s="27">
        <v>7.86</v>
      </c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7" t="s">
        <v>39</v>
      </c>
      <c r="I17" s="128"/>
      <c r="J17" s="127" t="s">
        <v>40</v>
      </c>
      <c r="K17" s="128"/>
      <c r="L17" s="131" t="s">
        <v>41</v>
      </c>
      <c r="M17" s="132"/>
      <c r="N17" s="132"/>
      <c r="O17" s="132"/>
      <c r="P17" s="132"/>
      <c r="Q17" s="132"/>
      <c r="R17" s="132"/>
      <c r="S17" s="132"/>
      <c r="T17" s="132"/>
      <c r="U17" s="132"/>
      <c r="V17" s="133"/>
    </row>
    <row r="18" spans="2:27" s="25" customFormat="1">
      <c r="B18" s="30"/>
      <c r="C18" s="29"/>
      <c r="D18" s="29"/>
      <c r="E18" s="29"/>
      <c r="H18" s="129"/>
      <c r="I18" s="130"/>
      <c r="J18" s="129"/>
      <c r="K18" s="130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>
      <c r="B19" s="28"/>
      <c r="C19" s="29"/>
      <c r="D19" s="29"/>
      <c r="E19" s="29"/>
      <c r="H19" s="134">
        <v>1</v>
      </c>
      <c r="I19" s="135"/>
      <c r="J19" s="136" t="s">
        <v>64</v>
      </c>
      <c r="K19" s="137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2" t="s">
        <v>38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</row>
    <row r="22" spans="2:27" s="33" customFormat="1" ht="15.75">
      <c r="B22" s="142" t="s">
        <v>1479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</row>
    <row r="23" spans="2:27" s="29" customFormat="1" ht="12">
      <c r="B23" s="143" t="s">
        <v>67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</row>
    <row r="24" spans="2:27" s="34" customFormat="1" ht="12">
      <c r="B24" s="152" t="s">
        <v>4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9" t="s">
        <v>20</v>
      </c>
      <c r="I26" s="150"/>
      <c r="J26" s="151"/>
      <c r="K26" s="149" t="s">
        <v>21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>
      <c r="B27" s="25"/>
      <c r="C27" s="25"/>
      <c r="D27" s="25"/>
      <c r="E27" s="28" t="s">
        <v>5</v>
      </c>
      <c r="F27" s="25"/>
      <c r="G27" s="25"/>
      <c r="H27" s="138">
        <f>45632.76/1000</f>
        <v>45.632760000000005</v>
      </c>
      <c r="I27" s="139"/>
      <c r="J27" s="35" t="s">
        <v>6</v>
      </c>
      <c r="K27" s="140">
        <f>318607.05/1000</f>
        <v>318.60705000000002</v>
      </c>
      <c r="L27" s="141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>
      <c r="B28" s="25"/>
      <c r="C28" s="25"/>
      <c r="D28" s="25"/>
      <c r="E28" s="37" t="s">
        <v>35</v>
      </c>
      <c r="F28" s="25"/>
      <c r="G28" s="38"/>
      <c r="H28" s="138">
        <f>0/1000</f>
        <v>0</v>
      </c>
      <c r="I28" s="139"/>
      <c r="J28" s="35" t="s">
        <v>6</v>
      </c>
      <c r="K28" s="140">
        <f>0/1000</f>
        <v>0</v>
      </c>
      <c r="L28" s="141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>
      <c r="B29" s="25"/>
      <c r="C29" s="25"/>
      <c r="D29" s="25"/>
      <c r="E29" s="37" t="s">
        <v>36</v>
      </c>
      <c r="F29" s="25"/>
      <c r="G29" s="38"/>
      <c r="H29" s="138">
        <f>0/1000</f>
        <v>0</v>
      </c>
      <c r="I29" s="139"/>
      <c r="J29" s="35" t="s">
        <v>6</v>
      </c>
      <c r="K29" s="140">
        <f>0/1000</f>
        <v>0</v>
      </c>
      <c r="L29" s="141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>
      <c r="B30" s="25"/>
      <c r="C30" s="25"/>
      <c r="D30" s="25"/>
      <c r="E30" s="28" t="s">
        <v>7</v>
      </c>
      <c r="F30" s="25"/>
      <c r="G30" s="25"/>
      <c r="H30" s="138">
        <f>(W14+W15)/1000</f>
        <v>0.93481000000000003</v>
      </c>
      <c r="I30" s="139"/>
      <c r="J30" s="35" t="s">
        <v>8</v>
      </c>
      <c r="K30" s="140">
        <f>(X14+X15)/1000</f>
        <v>0.93481000000000003</v>
      </c>
      <c r="L30" s="141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10367</v>
      </c>
      <c r="Z30" s="71">
        <v>8749</v>
      </c>
      <c r="AA30" s="71">
        <v>5558</v>
      </c>
    </row>
    <row r="31" spans="2:27">
      <c r="B31" s="25"/>
      <c r="C31" s="25"/>
      <c r="D31" s="25"/>
      <c r="E31" s="28" t="s">
        <v>9</v>
      </c>
      <c r="F31" s="25"/>
      <c r="G31" s="25"/>
      <c r="H31" s="138">
        <f>10367/1000</f>
        <v>10.367000000000001</v>
      </c>
      <c r="I31" s="139"/>
      <c r="J31" s="35" t="s">
        <v>6</v>
      </c>
      <c r="K31" s="140">
        <f>114260/1000</f>
        <v>114.26</v>
      </c>
      <c r="L31" s="141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114260</v>
      </c>
      <c r="Z31" s="72">
        <v>82073</v>
      </c>
      <c r="AA31" s="72">
        <v>48976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21" t="s">
        <v>59</v>
      </c>
      <c r="B36" s="122"/>
      <c r="C36" s="125" t="s">
        <v>11</v>
      </c>
      <c r="D36" s="125" t="s">
        <v>12</v>
      </c>
      <c r="E36" s="146" t="s">
        <v>13</v>
      </c>
      <c r="F36" s="147"/>
      <c r="G36" s="148"/>
      <c r="H36" s="146" t="s">
        <v>14</v>
      </c>
      <c r="I36" s="147"/>
      <c r="J36" s="148"/>
      <c r="K36" s="146" t="s">
        <v>15</v>
      </c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8"/>
    </row>
    <row r="37" spans="1:22" ht="18.75" customHeight="1" thickBot="1">
      <c r="A37" s="125" t="s">
        <v>60</v>
      </c>
      <c r="B37" s="123" t="s">
        <v>61</v>
      </c>
      <c r="C37" s="153"/>
      <c r="D37" s="153"/>
      <c r="E37" s="144" t="s">
        <v>2</v>
      </c>
      <c r="F37" s="47" t="s">
        <v>16</v>
      </c>
      <c r="G37" s="47" t="s">
        <v>17</v>
      </c>
      <c r="H37" s="144" t="s">
        <v>2</v>
      </c>
      <c r="I37" s="47" t="s">
        <v>16</v>
      </c>
      <c r="J37" s="47" t="s">
        <v>17</v>
      </c>
      <c r="K37" s="144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>
      <c r="A38" s="126"/>
      <c r="B38" s="124"/>
      <c r="C38" s="126"/>
      <c r="D38" s="126"/>
      <c r="E38" s="145"/>
      <c r="F38" s="47" t="s">
        <v>18</v>
      </c>
      <c r="G38" s="47" t="s">
        <v>19</v>
      </c>
      <c r="H38" s="145"/>
      <c r="I38" s="47" t="s">
        <v>18</v>
      </c>
      <c r="J38" s="47" t="s">
        <v>19</v>
      </c>
      <c r="K38" s="145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19" t="s">
        <v>70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</row>
    <row r="41" spans="1:22" ht="18.399999999999999" customHeight="1">
      <c r="A41" s="117" t="s">
        <v>71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</row>
    <row r="42" spans="1:22" ht="72">
      <c r="A42" s="80">
        <v>1</v>
      </c>
      <c r="B42" s="81">
        <v>1</v>
      </c>
      <c r="C42" s="82" t="s">
        <v>72</v>
      </c>
      <c r="D42" s="83" t="s">
        <v>73</v>
      </c>
      <c r="E42" s="84">
        <v>508.07</v>
      </c>
      <c r="F42" s="85" t="s">
        <v>74</v>
      </c>
      <c r="G42" s="84">
        <v>1.03</v>
      </c>
      <c r="H42" s="84" t="s">
        <v>75</v>
      </c>
      <c r="I42" s="84" t="s">
        <v>76</v>
      </c>
      <c r="J42" s="84"/>
      <c r="K42" s="84" t="s">
        <v>77</v>
      </c>
      <c r="L42" s="85" t="s">
        <v>78</v>
      </c>
      <c r="M42" s="85"/>
      <c r="N42" s="85" t="s">
        <v>79</v>
      </c>
      <c r="O42" s="85"/>
      <c r="P42" s="85"/>
      <c r="Q42" s="85"/>
      <c r="R42" s="85"/>
      <c r="S42" s="85"/>
      <c r="T42" s="85"/>
      <c r="U42" s="85"/>
      <c r="V42" s="85"/>
    </row>
    <row r="43" spans="1:22" ht="18.399999999999999" customHeight="1">
      <c r="A43" s="117" t="s">
        <v>80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</row>
    <row r="44" spans="1:22" ht="120">
      <c r="A44" s="80">
        <v>2</v>
      </c>
      <c r="B44" s="81">
        <v>2</v>
      </c>
      <c r="C44" s="82" t="s">
        <v>81</v>
      </c>
      <c r="D44" s="83" t="s">
        <v>82</v>
      </c>
      <c r="E44" s="84">
        <v>2406.83</v>
      </c>
      <c r="F44" s="85" t="s">
        <v>83</v>
      </c>
      <c r="G44" s="84">
        <v>76.17</v>
      </c>
      <c r="H44" s="84" t="s">
        <v>84</v>
      </c>
      <c r="I44" s="84" t="s">
        <v>85</v>
      </c>
      <c r="J44" s="84">
        <v>2</v>
      </c>
      <c r="K44" s="84" t="s">
        <v>86</v>
      </c>
      <c r="L44" s="85" t="s">
        <v>87</v>
      </c>
      <c r="M44" s="85"/>
      <c r="N44" s="85" t="s">
        <v>79</v>
      </c>
      <c r="O44" s="85"/>
      <c r="P44" s="85"/>
      <c r="Q44" s="85"/>
      <c r="R44" s="85"/>
      <c r="S44" s="85"/>
      <c r="T44" s="85"/>
      <c r="U44" s="85"/>
      <c r="V44" s="85">
        <v>12</v>
      </c>
    </row>
    <row r="45" spans="1:22" ht="72">
      <c r="A45" s="80">
        <v>3</v>
      </c>
      <c r="B45" s="81">
        <v>3</v>
      </c>
      <c r="C45" s="82" t="s">
        <v>88</v>
      </c>
      <c r="D45" s="83" t="s">
        <v>89</v>
      </c>
      <c r="E45" s="84">
        <v>13.69</v>
      </c>
      <c r="F45" s="85">
        <v>13.69</v>
      </c>
      <c r="G45" s="84"/>
      <c r="H45" s="84" t="s">
        <v>90</v>
      </c>
      <c r="I45" s="84">
        <v>3</v>
      </c>
      <c r="J45" s="84"/>
      <c r="K45" s="84" t="s">
        <v>91</v>
      </c>
      <c r="L45" s="85">
        <v>38</v>
      </c>
      <c r="M45" s="85"/>
      <c r="N45" s="85" t="s">
        <v>79</v>
      </c>
      <c r="O45" s="85"/>
      <c r="P45" s="85"/>
      <c r="Q45" s="85"/>
      <c r="R45" s="85"/>
      <c r="S45" s="85"/>
      <c r="T45" s="85"/>
      <c r="U45" s="85"/>
      <c r="V45" s="85"/>
    </row>
    <row r="46" spans="1:22" ht="36">
      <c r="A46" s="80">
        <v>4</v>
      </c>
      <c r="B46" s="81">
        <v>4</v>
      </c>
      <c r="C46" s="82" t="s">
        <v>92</v>
      </c>
      <c r="D46" s="83" t="s">
        <v>93</v>
      </c>
      <c r="E46" s="84">
        <v>16.920000000000002</v>
      </c>
      <c r="F46" s="85" t="s">
        <v>94</v>
      </c>
      <c r="G46" s="84"/>
      <c r="H46" s="84">
        <v>51</v>
      </c>
      <c r="I46" s="84" t="s">
        <v>95</v>
      </c>
      <c r="J46" s="84"/>
      <c r="K46" s="84">
        <v>143</v>
      </c>
      <c r="L46" s="85" t="s">
        <v>96</v>
      </c>
      <c r="M46" s="85"/>
      <c r="N46" s="85" t="s">
        <v>97</v>
      </c>
      <c r="O46" s="85"/>
      <c r="P46" s="85"/>
      <c r="Q46" s="85"/>
      <c r="R46" s="85"/>
      <c r="S46" s="85"/>
      <c r="T46" s="85"/>
      <c r="U46" s="85"/>
      <c r="V46" s="85"/>
    </row>
    <row r="47" spans="1:22" ht="48">
      <c r="A47" s="80">
        <v>5</v>
      </c>
      <c r="B47" s="81">
        <v>5</v>
      </c>
      <c r="C47" s="82" t="s">
        <v>98</v>
      </c>
      <c r="D47" s="83" t="s">
        <v>99</v>
      </c>
      <c r="E47" s="84">
        <v>2.4500000000000002</v>
      </c>
      <c r="F47" s="85" t="s">
        <v>100</v>
      </c>
      <c r="G47" s="84"/>
      <c r="H47" s="84">
        <v>5</v>
      </c>
      <c r="I47" s="84" t="s">
        <v>101</v>
      </c>
      <c r="J47" s="84"/>
      <c r="K47" s="84">
        <v>12</v>
      </c>
      <c r="L47" s="85" t="s">
        <v>102</v>
      </c>
      <c r="M47" s="85"/>
      <c r="N47" s="85" t="s">
        <v>97</v>
      </c>
      <c r="O47" s="85"/>
      <c r="P47" s="85"/>
      <c r="Q47" s="85"/>
      <c r="R47" s="85"/>
      <c r="S47" s="85"/>
      <c r="T47" s="85"/>
      <c r="U47" s="85"/>
      <c r="V47" s="85"/>
    </row>
    <row r="48" spans="1:22" ht="60">
      <c r="A48" s="80">
        <v>6</v>
      </c>
      <c r="B48" s="81">
        <v>6</v>
      </c>
      <c r="C48" s="82" t="s">
        <v>103</v>
      </c>
      <c r="D48" s="83" t="s">
        <v>99</v>
      </c>
      <c r="E48" s="84">
        <v>12.46</v>
      </c>
      <c r="F48" s="85" t="s">
        <v>104</v>
      </c>
      <c r="G48" s="84"/>
      <c r="H48" s="84">
        <v>25</v>
      </c>
      <c r="I48" s="84" t="s">
        <v>105</v>
      </c>
      <c r="J48" s="84"/>
      <c r="K48" s="84">
        <v>58</v>
      </c>
      <c r="L48" s="85" t="s">
        <v>106</v>
      </c>
      <c r="M48" s="85"/>
      <c r="N48" s="85" t="s">
        <v>97</v>
      </c>
      <c r="O48" s="85"/>
      <c r="P48" s="85"/>
      <c r="Q48" s="85"/>
      <c r="R48" s="85"/>
      <c r="S48" s="85"/>
      <c r="T48" s="85"/>
      <c r="U48" s="85"/>
      <c r="V48" s="85"/>
    </row>
    <row r="49" spans="1:22" ht="18.399999999999999" customHeight="1">
      <c r="A49" s="117" t="s">
        <v>107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</row>
    <row r="50" spans="1:22" ht="72">
      <c r="A50" s="80">
        <v>7</v>
      </c>
      <c r="B50" s="81">
        <v>7</v>
      </c>
      <c r="C50" s="82" t="s">
        <v>88</v>
      </c>
      <c r="D50" s="83" t="s">
        <v>89</v>
      </c>
      <c r="E50" s="84">
        <v>13.69</v>
      </c>
      <c r="F50" s="85">
        <v>13.69</v>
      </c>
      <c r="G50" s="84"/>
      <c r="H50" s="84" t="s">
        <v>90</v>
      </c>
      <c r="I50" s="84">
        <v>3</v>
      </c>
      <c r="J50" s="84"/>
      <c r="K50" s="84" t="s">
        <v>91</v>
      </c>
      <c r="L50" s="85">
        <v>38</v>
      </c>
      <c r="M50" s="85"/>
      <c r="N50" s="85" t="s">
        <v>79</v>
      </c>
      <c r="O50" s="85"/>
      <c r="P50" s="85"/>
      <c r="Q50" s="85"/>
      <c r="R50" s="85"/>
      <c r="S50" s="85"/>
      <c r="T50" s="85"/>
      <c r="U50" s="85"/>
      <c r="V50" s="85"/>
    </row>
    <row r="51" spans="1:22" ht="18.399999999999999" customHeight="1">
      <c r="A51" s="117" t="s">
        <v>108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</row>
    <row r="52" spans="1:22" ht="72">
      <c r="A52" s="80">
        <v>8</v>
      </c>
      <c r="B52" s="81">
        <v>8</v>
      </c>
      <c r="C52" s="82" t="s">
        <v>88</v>
      </c>
      <c r="D52" s="83" t="s">
        <v>89</v>
      </c>
      <c r="E52" s="84">
        <v>13.69</v>
      </c>
      <c r="F52" s="85">
        <v>13.69</v>
      </c>
      <c r="G52" s="84"/>
      <c r="H52" s="84" t="s">
        <v>90</v>
      </c>
      <c r="I52" s="84">
        <v>3</v>
      </c>
      <c r="J52" s="84"/>
      <c r="K52" s="84" t="s">
        <v>91</v>
      </c>
      <c r="L52" s="85">
        <v>38</v>
      </c>
      <c r="M52" s="85"/>
      <c r="N52" s="85" t="s">
        <v>79</v>
      </c>
      <c r="O52" s="85"/>
      <c r="P52" s="85"/>
      <c r="Q52" s="85"/>
      <c r="R52" s="85"/>
      <c r="S52" s="85"/>
      <c r="T52" s="85"/>
      <c r="U52" s="85"/>
      <c r="V52" s="85"/>
    </row>
    <row r="53" spans="1:22" ht="18.399999999999999" customHeight="1">
      <c r="A53" s="117" t="s">
        <v>109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spans="1:22" ht="72">
      <c r="A54" s="80">
        <v>9</v>
      </c>
      <c r="B54" s="81">
        <v>9</v>
      </c>
      <c r="C54" s="82" t="s">
        <v>110</v>
      </c>
      <c r="D54" s="83" t="s">
        <v>111</v>
      </c>
      <c r="E54" s="84">
        <v>15810.14</v>
      </c>
      <c r="F54" s="85" t="s">
        <v>112</v>
      </c>
      <c r="G54" s="84">
        <v>195.41</v>
      </c>
      <c r="H54" s="84" t="s">
        <v>113</v>
      </c>
      <c r="I54" s="84" t="s">
        <v>114</v>
      </c>
      <c r="J54" s="84"/>
      <c r="K54" s="84" t="s">
        <v>115</v>
      </c>
      <c r="L54" s="85" t="s">
        <v>116</v>
      </c>
      <c r="M54" s="85"/>
      <c r="N54" s="85" t="s">
        <v>79</v>
      </c>
      <c r="O54" s="85"/>
      <c r="P54" s="85"/>
      <c r="Q54" s="85"/>
      <c r="R54" s="85"/>
      <c r="S54" s="85"/>
      <c r="T54" s="85"/>
      <c r="U54" s="85"/>
      <c r="V54" s="85">
        <v>2</v>
      </c>
    </row>
    <row r="55" spans="1:22" ht="48">
      <c r="A55" s="80">
        <v>10</v>
      </c>
      <c r="B55" s="81">
        <v>10</v>
      </c>
      <c r="C55" s="82" t="s">
        <v>117</v>
      </c>
      <c r="D55" s="83" t="s">
        <v>118</v>
      </c>
      <c r="E55" s="84">
        <v>26.3</v>
      </c>
      <c r="F55" s="85" t="s">
        <v>119</v>
      </c>
      <c r="G55" s="84"/>
      <c r="H55" s="84">
        <v>26</v>
      </c>
      <c r="I55" s="84" t="s">
        <v>120</v>
      </c>
      <c r="J55" s="84"/>
      <c r="K55" s="84">
        <v>121</v>
      </c>
      <c r="L55" s="85" t="s">
        <v>121</v>
      </c>
      <c r="M55" s="85"/>
      <c r="N55" s="85" t="s">
        <v>97</v>
      </c>
      <c r="O55" s="85"/>
      <c r="P55" s="85"/>
      <c r="Q55" s="85"/>
      <c r="R55" s="85"/>
      <c r="S55" s="85"/>
      <c r="T55" s="85"/>
      <c r="U55" s="85"/>
      <c r="V55" s="85"/>
    </row>
    <row r="56" spans="1:22" ht="108">
      <c r="A56" s="80">
        <v>11</v>
      </c>
      <c r="B56" s="81">
        <v>11</v>
      </c>
      <c r="C56" s="82" t="s">
        <v>122</v>
      </c>
      <c r="D56" s="83" t="s">
        <v>123</v>
      </c>
      <c r="E56" s="84">
        <v>1324.08</v>
      </c>
      <c r="F56" s="85" t="s">
        <v>124</v>
      </c>
      <c r="G56" s="84" t="s">
        <v>125</v>
      </c>
      <c r="H56" s="84" t="s">
        <v>126</v>
      </c>
      <c r="I56" s="84" t="s">
        <v>127</v>
      </c>
      <c r="J56" s="84"/>
      <c r="K56" s="84" t="s">
        <v>128</v>
      </c>
      <c r="L56" s="85" t="s">
        <v>129</v>
      </c>
      <c r="M56" s="85"/>
      <c r="N56" s="85" t="s">
        <v>79</v>
      </c>
      <c r="O56" s="85"/>
      <c r="P56" s="85"/>
      <c r="Q56" s="85"/>
      <c r="R56" s="85"/>
      <c r="S56" s="85"/>
      <c r="T56" s="85"/>
      <c r="U56" s="85"/>
      <c r="V56" s="85">
        <v>2</v>
      </c>
    </row>
    <row r="57" spans="1:22" ht="108">
      <c r="A57" s="80">
        <v>12</v>
      </c>
      <c r="B57" s="81">
        <v>12</v>
      </c>
      <c r="C57" s="82" t="s">
        <v>130</v>
      </c>
      <c r="D57" s="83" t="s">
        <v>131</v>
      </c>
      <c r="E57" s="84">
        <v>945.12</v>
      </c>
      <c r="F57" s="85" t="s">
        <v>132</v>
      </c>
      <c r="G57" s="84" t="s">
        <v>133</v>
      </c>
      <c r="H57" s="84" t="s">
        <v>134</v>
      </c>
      <c r="I57" s="84" t="s">
        <v>135</v>
      </c>
      <c r="J57" s="84"/>
      <c r="K57" s="84" t="s">
        <v>136</v>
      </c>
      <c r="L57" s="85" t="s">
        <v>137</v>
      </c>
      <c r="M57" s="85"/>
      <c r="N57" s="85" t="s">
        <v>79</v>
      </c>
      <c r="O57" s="85"/>
      <c r="P57" s="85"/>
      <c r="Q57" s="85"/>
      <c r="R57" s="85"/>
      <c r="S57" s="85"/>
      <c r="T57" s="85"/>
      <c r="U57" s="85"/>
      <c r="V57" s="85"/>
    </row>
    <row r="58" spans="1:22" ht="60">
      <c r="A58" s="80">
        <v>13</v>
      </c>
      <c r="B58" s="81">
        <v>13</v>
      </c>
      <c r="C58" s="82" t="s">
        <v>138</v>
      </c>
      <c r="D58" s="83" t="s">
        <v>99</v>
      </c>
      <c r="E58" s="84">
        <v>41</v>
      </c>
      <c r="F58" s="85" t="s">
        <v>139</v>
      </c>
      <c r="G58" s="84"/>
      <c r="H58" s="84">
        <v>82</v>
      </c>
      <c r="I58" s="84" t="s">
        <v>140</v>
      </c>
      <c r="J58" s="84"/>
      <c r="K58" s="84">
        <v>220</v>
      </c>
      <c r="L58" s="85" t="s">
        <v>141</v>
      </c>
      <c r="M58" s="85"/>
      <c r="N58" s="85" t="s">
        <v>97</v>
      </c>
      <c r="O58" s="85"/>
      <c r="P58" s="85"/>
      <c r="Q58" s="85"/>
      <c r="R58" s="85"/>
      <c r="S58" s="85"/>
      <c r="T58" s="85"/>
      <c r="U58" s="85"/>
      <c r="V58" s="85"/>
    </row>
    <row r="59" spans="1:22" ht="60">
      <c r="A59" s="80">
        <v>14</v>
      </c>
      <c r="B59" s="81">
        <v>14</v>
      </c>
      <c r="C59" s="82" t="s">
        <v>142</v>
      </c>
      <c r="D59" s="83" t="s">
        <v>143</v>
      </c>
      <c r="E59" s="84">
        <v>257.58999999999997</v>
      </c>
      <c r="F59" s="85" t="s">
        <v>144</v>
      </c>
      <c r="G59" s="84"/>
      <c r="H59" s="84">
        <v>258</v>
      </c>
      <c r="I59" s="84" t="s">
        <v>145</v>
      </c>
      <c r="J59" s="84"/>
      <c r="K59" s="84">
        <v>402</v>
      </c>
      <c r="L59" s="85" t="s">
        <v>146</v>
      </c>
      <c r="M59" s="85"/>
      <c r="N59" s="85" t="s">
        <v>97</v>
      </c>
      <c r="O59" s="85"/>
      <c r="P59" s="85"/>
      <c r="Q59" s="85"/>
      <c r="R59" s="85"/>
      <c r="S59" s="85"/>
      <c r="T59" s="85"/>
      <c r="U59" s="85"/>
      <c r="V59" s="85"/>
    </row>
    <row r="60" spans="1:22" ht="60">
      <c r="A60" s="80">
        <v>15</v>
      </c>
      <c r="B60" s="81">
        <v>15</v>
      </c>
      <c r="C60" s="82" t="s">
        <v>147</v>
      </c>
      <c r="D60" s="83" t="s">
        <v>143</v>
      </c>
      <c r="E60" s="84">
        <v>201.21</v>
      </c>
      <c r="F60" s="85" t="s">
        <v>148</v>
      </c>
      <c r="G60" s="84"/>
      <c r="H60" s="84">
        <v>201</v>
      </c>
      <c r="I60" s="84" t="s">
        <v>149</v>
      </c>
      <c r="J60" s="84"/>
      <c r="K60" s="84">
        <v>426</v>
      </c>
      <c r="L60" s="85" t="s">
        <v>150</v>
      </c>
      <c r="M60" s="85"/>
      <c r="N60" s="85" t="s">
        <v>97</v>
      </c>
      <c r="O60" s="85"/>
      <c r="P60" s="85"/>
      <c r="Q60" s="85"/>
      <c r="R60" s="85"/>
      <c r="S60" s="85"/>
      <c r="T60" s="85"/>
      <c r="U60" s="85"/>
      <c r="V60" s="85"/>
    </row>
    <row r="61" spans="1:22" ht="48">
      <c r="A61" s="80">
        <v>16</v>
      </c>
      <c r="B61" s="81">
        <v>16</v>
      </c>
      <c r="C61" s="82" t="s">
        <v>151</v>
      </c>
      <c r="D61" s="83" t="s">
        <v>143</v>
      </c>
      <c r="E61" s="84">
        <v>22.8</v>
      </c>
      <c r="F61" s="85" t="s">
        <v>152</v>
      </c>
      <c r="G61" s="84"/>
      <c r="H61" s="84">
        <v>23</v>
      </c>
      <c r="I61" s="84" t="s">
        <v>153</v>
      </c>
      <c r="J61" s="84"/>
      <c r="K61" s="84">
        <v>121</v>
      </c>
      <c r="L61" s="85" t="s">
        <v>121</v>
      </c>
      <c r="M61" s="85"/>
      <c r="N61" s="85" t="s">
        <v>97</v>
      </c>
      <c r="O61" s="85"/>
      <c r="P61" s="85"/>
      <c r="Q61" s="85"/>
      <c r="R61" s="85"/>
      <c r="S61" s="85"/>
      <c r="T61" s="85"/>
      <c r="U61" s="85"/>
      <c r="V61" s="85"/>
    </row>
    <row r="62" spans="1:22" ht="36">
      <c r="A62" s="80">
        <v>17</v>
      </c>
      <c r="B62" s="81">
        <v>17</v>
      </c>
      <c r="C62" s="82" t="s">
        <v>154</v>
      </c>
      <c r="D62" s="83" t="s">
        <v>143</v>
      </c>
      <c r="E62" s="84">
        <v>700</v>
      </c>
      <c r="F62" s="85" t="s">
        <v>155</v>
      </c>
      <c r="G62" s="84"/>
      <c r="H62" s="84">
        <v>700</v>
      </c>
      <c r="I62" s="84" t="s">
        <v>155</v>
      </c>
      <c r="J62" s="84"/>
      <c r="K62" s="84">
        <v>897</v>
      </c>
      <c r="L62" s="85" t="s">
        <v>156</v>
      </c>
      <c r="M62" s="85"/>
      <c r="N62" s="85" t="s">
        <v>97</v>
      </c>
      <c r="O62" s="85"/>
      <c r="P62" s="85"/>
      <c r="Q62" s="85"/>
      <c r="R62" s="85"/>
      <c r="S62" s="85"/>
      <c r="T62" s="85"/>
      <c r="U62" s="85"/>
      <c r="V62" s="85"/>
    </row>
    <row r="63" spans="1:22" ht="72">
      <c r="A63" s="80">
        <v>18</v>
      </c>
      <c r="B63" s="81">
        <v>18</v>
      </c>
      <c r="C63" s="82" t="s">
        <v>157</v>
      </c>
      <c r="D63" s="83" t="s">
        <v>143</v>
      </c>
      <c r="E63" s="84">
        <v>139.18</v>
      </c>
      <c r="F63" s="85" t="s">
        <v>158</v>
      </c>
      <c r="G63" s="84"/>
      <c r="H63" s="84">
        <v>139</v>
      </c>
      <c r="I63" s="84" t="s">
        <v>159</v>
      </c>
      <c r="J63" s="84"/>
      <c r="K63" s="84">
        <v>237</v>
      </c>
      <c r="L63" s="85" t="s">
        <v>160</v>
      </c>
      <c r="M63" s="85"/>
      <c r="N63" s="85" t="s">
        <v>97</v>
      </c>
      <c r="O63" s="85"/>
      <c r="P63" s="85"/>
      <c r="Q63" s="85"/>
      <c r="R63" s="85"/>
      <c r="S63" s="85"/>
      <c r="T63" s="85"/>
      <c r="U63" s="85"/>
      <c r="V63" s="85"/>
    </row>
    <row r="64" spans="1:22" ht="48">
      <c r="A64" s="80">
        <v>19</v>
      </c>
      <c r="B64" s="81">
        <v>19</v>
      </c>
      <c r="C64" s="82" t="s">
        <v>161</v>
      </c>
      <c r="D64" s="83" t="s">
        <v>143</v>
      </c>
      <c r="E64" s="84">
        <v>18.09</v>
      </c>
      <c r="F64" s="85" t="s">
        <v>162</v>
      </c>
      <c r="G64" s="84"/>
      <c r="H64" s="84">
        <v>18</v>
      </c>
      <c r="I64" s="84" t="s">
        <v>163</v>
      </c>
      <c r="J64" s="84"/>
      <c r="K64" s="84">
        <v>50</v>
      </c>
      <c r="L64" s="85" t="s">
        <v>164</v>
      </c>
      <c r="M64" s="85"/>
      <c r="N64" s="85" t="s">
        <v>97</v>
      </c>
      <c r="O64" s="85"/>
      <c r="P64" s="85"/>
      <c r="Q64" s="85"/>
      <c r="R64" s="85"/>
      <c r="S64" s="85"/>
      <c r="T64" s="85"/>
      <c r="U64" s="85"/>
      <c r="V64" s="85"/>
    </row>
    <row r="65" spans="1:22" ht="18.399999999999999" customHeight="1">
      <c r="A65" s="117" t="s">
        <v>165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</row>
    <row r="66" spans="1:22" ht="120">
      <c r="A66" s="80">
        <v>20</v>
      </c>
      <c r="B66" s="81">
        <v>20</v>
      </c>
      <c r="C66" s="82" t="s">
        <v>81</v>
      </c>
      <c r="D66" s="83" t="s">
        <v>166</v>
      </c>
      <c r="E66" s="84">
        <v>2406.83</v>
      </c>
      <c r="F66" s="85" t="s">
        <v>83</v>
      </c>
      <c r="G66" s="84">
        <v>76.17</v>
      </c>
      <c r="H66" s="84" t="s">
        <v>167</v>
      </c>
      <c r="I66" s="84" t="s">
        <v>168</v>
      </c>
      <c r="J66" s="84">
        <v>2</v>
      </c>
      <c r="K66" s="84" t="s">
        <v>169</v>
      </c>
      <c r="L66" s="85" t="s">
        <v>170</v>
      </c>
      <c r="M66" s="85"/>
      <c r="N66" s="85" t="s">
        <v>79</v>
      </c>
      <c r="O66" s="85"/>
      <c r="P66" s="85"/>
      <c r="Q66" s="85"/>
      <c r="R66" s="85"/>
      <c r="S66" s="85"/>
      <c r="T66" s="85"/>
      <c r="U66" s="85"/>
      <c r="V66" s="85">
        <v>8</v>
      </c>
    </row>
    <row r="67" spans="1:22" ht="36">
      <c r="A67" s="80">
        <v>21</v>
      </c>
      <c r="B67" s="81">
        <v>21</v>
      </c>
      <c r="C67" s="82" t="s">
        <v>92</v>
      </c>
      <c r="D67" s="83" t="s">
        <v>99</v>
      </c>
      <c r="E67" s="84">
        <v>16.920000000000002</v>
      </c>
      <c r="F67" s="85" t="s">
        <v>94</v>
      </c>
      <c r="G67" s="84"/>
      <c r="H67" s="84">
        <v>34</v>
      </c>
      <c r="I67" s="84" t="s">
        <v>171</v>
      </c>
      <c r="J67" s="84"/>
      <c r="K67" s="84">
        <v>95</v>
      </c>
      <c r="L67" s="85" t="s">
        <v>172</v>
      </c>
      <c r="M67" s="85"/>
      <c r="N67" s="85" t="s">
        <v>97</v>
      </c>
      <c r="O67" s="85"/>
      <c r="P67" s="85"/>
      <c r="Q67" s="85"/>
      <c r="R67" s="85"/>
      <c r="S67" s="85"/>
      <c r="T67" s="85"/>
      <c r="U67" s="85"/>
      <c r="V67" s="85"/>
    </row>
    <row r="68" spans="1:22" ht="48">
      <c r="A68" s="80">
        <v>22</v>
      </c>
      <c r="B68" s="81">
        <v>22</v>
      </c>
      <c r="C68" s="82" t="s">
        <v>98</v>
      </c>
      <c r="D68" s="83" t="s">
        <v>143</v>
      </c>
      <c r="E68" s="84">
        <v>2.4500000000000002</v>
      </c>
      <c r="F68" s="85" t="s">
        <v>100</v>
      </c>
      <c r="G68" s="84"/>
      <c r="H68" s="84">
        <v>2</v>
      </c>
      <c r="I68" s="84" t="s">
        <v>173</v>
      </c>
      <c r="J68" s="84"/>
      <c r="K68" s="84">
        <v>6</v>
      </c>
      <c r="L68" s="85" t="s">
        <v>174</v>
      </c>
      <c r="M68" s="85"/>
      <c r="N68" s="85" t="s">
        <v>97</v>
      </c>
      <c r="O68" s="85"/>
      <c r="P68" s="85"/>
      <c r="Q68" s="85"/>
      <c r="R68" s="85"/>
      <c r="S68" s="85"/>
      <c r="T68" s="85"/>
      <c r="U68" s="85"/>
      <c r="V68" s="85"/>
    </row>
    <row r="69" spans="1:22" ht="60">
      <c r="A69" s="80">
        <v>23</v>
      </c>
      <c r="B69" s="81">
        <v>23</v>
      </c>
      <c r="C69" s="82" t="s">
        <v>103</v>
      </c>
      <c r="D69" s="83" t="s">
        <v>99</v>
      </c>
      <c r="E69" s="84">
        <v>12.46</v>
      </c>
      <c r="F69" s="85" t="s">
        <v>104</v>
      </c>
      <c r="G69" s="84"/>
      <c r="H69" s="84">
        <v>25</v>
      </c>
      <c r="I69" s="84" t="s">
        <v>105</v>
      </c>
      <c r="J69" s="84"/>
      <c r="K69" s="84">
        <v>58</v>
      </c>
      <c r="L69" s="85" t="s">
        <v>106</v>
      </c>
      <c r="M69" s="85"/>
      <c r="N69" s="85" t="s">
        <v>97</v>
      </c>
      <c r="O69" s="85"/>
      <c r="P69" s="85"/>
      <c r="Q69" s="85"/>
      <c r="R69" s="85"/>
      <c r="S69" s="85"/>
      <c r="T69" s="85"/>
      <c r="U69" s="85"/>
      <c r="V69" s="85"/>
    </row>
    <row r="70" spans="1:22" ht="18.399999999999999" customHeight="1">
      <c r="A70" s="117" t="s">
        <v>175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</row>
    <row r="71" spans="1:22" ht="72">
      <c r="A71" s="80">
        <v>24</v>
      </c>
      <c r="B71" s="81">
        <v>24</v>
      </c>
      <c r="C71" s="82" t="s">
        <v>176</v>
      </c>
      <c r="D71" s="83" t="s">
        <v>177</v>
      </c>
      <c r="E71" s="84">
        <v>15810.14</v>
      </c>
      <c r="F71" s="85" t="s">
        <v>112</v>
      </c>
      <c r="G71" s="84">
        <v>195.41</v>
      </c>
      <c r="H71" s="84" t="s">
        <v>178</v>
      </c>
      <c r="I71" s="84" t="s">
        <v>179</v>
      </c>
      <c r="J71" s="84">
        <v>1</v>
      </c>
      <c r="K71" s="84" t="s">
        <v>180</v>
      </c>
      <c r="L71" s="85" t="s">
        <v>181</v>
      </c>
      <c r="M71" s="85"/>
      <c r="N71" s="85" t="s">
        <v>79</v>
      </c>
      <c r="O71" s="85"/>
      <c r="P71" s="85"/>
      <c r="Q71" s="85"/>
      <c r="R71" s="85"/>
      <c r="S71" s="85"/>
      <c r="T71" s="85"/>
      <c r="U71" s="85"/>
      <c r="V71" s="85">
        <v>3</v>
      </c>
    </row>
    <row r="72" spans="1:22" ht="48">
      <c r="A72" s="86">
        <v>25</v>
      </c>
      <c r="B72" s="87">
        <v>25</v>
      </c>
      <c r="C72" s="88" t="s">
        <v>117</v>
      </c>
      <c r="D72" s="89" t="s">
        <v>182</v>
      </c>
      <c r="E72" s="90">
        <v>26.3</v>
      </c>
      <c r="F72" s="91" t="s">
        <v>119</v>
      </c>
      <c r="G72" s="90"/>
      <c r="H72" s="90">
        <v>39</v>
      </c>
      <c r="I72" s="90" t="s">
        <v>183</v>
      </c>
      <c r="J72" s="90"/>
      <c r="K72" s="90">
        <v>181</v>
      </c>
      <c r="L72" s="91" t="s">
        <v>184</v>
      </c>
      <c r="M72" s="91"/>
      <c r="N72" s="91" t="s">
        <v>97</v>
      </c>
      <c r="O72" s="91"/>
      <c r="P72" s="91"/>
      <c r="Q72" s="91"/>
      <c r="R72" s="91"/>
      <c r="S72" s="91"/>
      <c r="T72" s="91"/>
      <c r="U72" s="91"/>
      <c r="V72" s="91"/>
    </row>
    <row r="73" spans="1:22" ht="19.350000000000001" customHeight="1">
      <c r="A73" s="119" t="s">
        <v>185</v>
      </c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</row>
    <row r="74" spans="1:22" ht="18.399999999999999" customHeight="1">
      <c r="A74" s="117" t="s">
        <v>186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</row>
    <row r="75" spans="1:22" ht="120">
      <c r="A75" s="80">
        <v>26</v>
      </c>
      <c r="B75" s="81">
        <v>26</v>
      </c>
      <c r="C75" s="82" t="s">
        <v>81</v>
      </c>
      <c r="D75" s="83" t="s">
        <v>82</v>
      </c>
      <c r="E75" s="84">
        <v>2406.83</v>
      </c>
      <c r="F75" s="85" t="s">
        <v>83</v>
      </c>
      <c r="G75" s="84">
        <v>76.17</v>
      </c>
      <c r="H75" s="84" t="s">
        <v>84</v>
      </c>
      <c r="I75" s="84" t="s">
        <v>85</v>
      </c>
      <c r="J75" s="84">
        <v>2</v>
      </c>
      <c r="K75" s="84" t="s">
        <v>86</v>
      </c>
      <c r="L75" s="85" t="s">
        <v>87</v>
      </c>
      <c r="M75" s="85"/>
      <c r="N75" s="85" t="s">
        <v>79</v>
      </c>
      <c r="O75" s="85"/>
      <c r="P75" s="85"/>
      <c r="Q75" s="85"/>
      <c r="R75" s="85"/>
      <c r="S75" s="85"/>
      <c r="T75" s="85"/>
      <c r="U75" s="85"/>
      <c r="V75" s="85">
        <v>12</v>
      </c>
    </row>
    <row r="76" spans="1:22" ht="72">
      <c r="A76" s="80">
        <v>27</v>
      </c>
      <c r="B76" s="81">
        <v>27</v>
      </c>
      <c r="C76" s="82" t="s">
        <v>88</v>
      </c>
      <c r="D76" s="83" t="s">
        <v>89</v>
      </c>
      <c r="E76" s="84">
        <v>13.69</v>
      </c>
      <c r="F76" s="85">
        <v>13.69</v>
      </c>
      <c r="G76" s="84"/>
      <c r="H76" s="84" t="s">
        <v>90</v>
      </c>
      <c r="I76" s="84">
        <v>3</v>
      </c>
      <c r="J76" s="84"/>
      <c r="K76" s="84" t="s">
        <v>91</v>
      </c>
      <c r="L76" s="85">
        <v>38</v>
      </c>
      <c r="M76" s="85"/>
      <c r="N76" s="85" t="s">
        <v>79</v>
      </c>
      <c r="O76" s="85"/>
      <c r="P76" s="85"/>
      <c r="Q76" s="85"/>
      <c r="R76" s="85"/>
      <c r="S76" s="85"/>
      <c r="T76" s="85"/>
      <c r="U76" s="85"/>
      <c r="V76" s="85"/>
    </row>
    <row r="77" spans="1:22" ht="18.399999999999999" customHeight="1">
      <c r="A77" s="117" t="s">
        <v>187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</row>
    <row r="78" spans="1:22" ht="72">
      <c r="A78" s="80">
        <v>28</v>
      </c>
      <c r="B78" s="81">
        <v>28</v>
      </c>
      <c r="C78" s="82" t="s">
        <v>88</v>
      </c>
      <c r="D78" s="83" t="s">
        <v>89</v>
      </c>
      <c r="E78" s="84">
        <v>13.69</v>
      </c>
      <c r="F78" s="85">
        <v>13.69</v>
      </c>
      <c r="G78" s="84"/>
      <c r="H78" s="84" t="s">
        <v>90</v>
      </c>
      <c r="I78" s="84">
        <v>3</v>
      </c>
      <c r="J78" s="84"/>
      <c r="K78" s="84" t="s">
        <v>91</v>
      </c>
      <c r="L78" s="85">
        <v>38</v>
      </c>
      <c r="M78" s="85"/>
      <c r="N78" s="85" t="s">
        <v>79</v>
      </c>
      <c r="O78" s="85"/>
      <c r="P78" s="85"/>
      <c r="Q78" s="85"/>
      <c r="R78" s="85"/>
      <c r="S78" s="85"/>
      <c r="T78" s="85"/>
      <c r="U78" s="85"/>
      <c r="V78" s="85"/>
    </row>
    <row r="79" spans="1:22" ht="120">
      <c r="A79" s="80">
        <v>29</v>
      </c>
      <c r="B79" s="81">
        <v>29</v>
      </c>
      <c r="C79" s="82" t="s">
        <v>81</v>
      </c>
      <c r="D79" s="83" t="s">
        <v>82</v>
      </c>
      <c r="E79" s="84">
        <v>2406.83</v>
      </c>
      <c r="F79" s="85" t="s">
        <v>83</v>
      </c>
      <c r="G79" s="84">
        <v>76.17</v>
      </c>
      <c r="H79" s="84" t="s">
        <v>84</v>
      </c>
      <c r="I79" s="84" t="s">
        <v>85</v>
      </c>
      <c r="J79" s="84">
        <v>2</v>
      </c>
      <c r="K79" s="84" t="s">
        <v>86</v>
      </c>
      <c r="L79" s="85" t="s">
        <v>87</v>
      </c>
      <c r="M79" s="85"/>
      <c r="N79" s="85" t="s">
        <v>79</v>
      </c>
      <c r="O79" s="85"/>
      <c r="P79" s="85"/>
      <c r="Q79" s="85"/>
      <c r="R79" s="85"/>
      <c r="S79" s="85"/>
      <c r="T79" s="85"/>
      <c r="U79" s="85"/>
      <c r="V79" s="85">
        <v>12</v>
      </c>
    </row>
    <row r="80" spans="1:22" ht="48">
      <c r="A80" s="80">
        <v>30</v>
      </c>
      <c r="B80" s="81">
        <v>30</v>
      </c>
      <c r="C80" s="82" t="s">
        <v>98</v>
      </c>
      <c r="D80" s="83" t="s">
        <v>188</v>
      </c>
      <c r="E80" s="84">
        <v>2.4500000000000002</v>
      </c>
      <c r="F80" s="85" t="s">
        <v>100</v>
      </c>
      <c r="G80" s="84"/>
      <c r="H80" s="84">
        <v>7</v>
      </c>
      <c r="I80" s="84" t="s">
        <v>189</v>
      </c>
      <c r="J80" s="84"/>
      <c r="K80" s="84">
        <v>18</v>
      </c>
      <c r="L80" s="85" t="s">
        <v>163</v>
      </c>
      <c r="M80" s="85"/>
      <c r="N80" s="85" t="s">
        <v>97</v>
      </c>
      <c r="O80" s="85"/>
      <c r="P80" s="85"/>
      <c r="Q80" s="85"/>
      <c r="R80" s="85"/>
      <c r="S80" s="85"/>
      <c r="T80" s="85"/>
      <c r="U80" s="85"/>
      <c r="V80" s="85"/>
    </row>
    <row r="81" spans="1:22" ht="18.399999999999999" customHeight="1">
      <c r="A81" s="117" t="s">
        <v>190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</row>
    <row r="82" spans="1:22" ht="72">
      <c r="A82" s="80">
        <v>31</v>
      </c>
      <c r="B82" s="81">
        <v>31</v>
      </c>
      <c r="C82" s="82" t="s">
        <v>176</v>
      </c>
      <c r="D82" s="83" t="s">
        <v>191</v>
      </c>
      <c r="E82" s="84">
        <v>15810.14</v>
      </c>
      <c r="F82" s="85" t="s">
        <v>112</v>
      </c>
      <c r="G82" s="84">
        <v>195.41</v>
      </c>
      <c r="H82" s="84" t="s">
        <v>192</v>
      </c>
      <c r="I82" s="84" t="s">
        <v>193</v>
      </c>
      <c r="J82" s="84"/>
      <c r="K82" s="84" t="s">
        <v>194</v>
      </c>
      <c r="L82" s="85" t="s">
        <v>195</v>
      </c>
      <c r="M82" s="85"/>
      <c r="N82" s="85" t="s">
        <v>79</v>
      </c>
      <c r="O82" s="85"/>
      <c r="P82" s="85"/>
      <c r="Q82" s="85"/>
      <c r="R82" s="85"/>
      <c r="S82" s="85"/>
      <c r="T82" s="85"/>
      <c r="U82" s="85"/>
      <c r="V82" s="85">
        <v>1</v>
      </c>
    </row>
    <row r="83" spans="1:22" ht="48">
      <c r="A83" s="80">
        <v>32</v>
      </c>
      <c r="B83" s="81">
        <v>32</v>
      </c>
      <c r="C83" s="82" t="s">
        <v>117</v>
      </c>
      <c r="D83" s="83" t="s">
        <v>196</v>
      </c>
      <c r="E83" s="84">
        <v>26.3</v>
      </c>
      <c r="F83" s="85" t="s">
        <v>119</v>
      </c>
      <c r="G83" s="84"/>
      <c r="H83" s="84">
        <v>8</v>
      </c>
      <c r="I83" s="84" t="s">
        <v>197</v>
      </c>
      <c r="J83" s="84"/>
      <c r="K83" s="84">
        <v>36</v>
      </c>
      <c r="L83" s="85" t="s">
        <v>198</v>
      </c>
      <c r="M83" s="85"/>
      <c r="N83" s="85" t="s">
        <v>97</v>
      </c>
      <c r="O83" s="85"/>
      <c r="P83" s="85"/>
      <c r="Q83" s="85"/>
      <c r="R83" s="85"/>
      <c r="S83" s="85"/>
      <c r="T83" s="85"/>
      <c r="U83" s="85"/>
      <c r="V83" s="85"/>
    </row>
    <row r="84" spans="1:22" ht="18.399999999999999" customHeight="1">
      <c r="A84" s="117" t="s">
        <v>199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</row>
    <row r="85" spans="1:22" ht="72">
      <c r="A85" s="80">
        <v>33</v>
      </c>
      <c r="B85" s="81">
        <v>33</v>
      </c>
      <c r="C85" s="82" t="s">
        <v>176</v>
      </c>
      <c r="D85" s="83" t="s">
        <v>191</v>
      </c>
      <c r="E85" s="84">
        <v>15810.14</v>
      </c>
      <c r="F85" s="85" t="s">
        <v>112</v>
      </c>
      <c r="G85" s="84">
        <v>195.41</v>
      </c>
      <c r="H85" s="84" t="s">
        <v>192</v>
      </c>
      <c r="I85" s="84" t="s">
        <v>193</v>
      </c>
      <c r="J85" s="84"/>
      <c r="K85" s="84" t="s">
        <v>194</v>
      </c>
      <c r="L85" s="85" t="s">
        <v>195</v>
      </c>
      <c r="M85" s="85"/>
      <c r="N85" s="85" t="s">
        <v>79</v>
      </c>
      <c r="O85" s="85"/>
      <c r="P85" s="85"/>
      <c r="Q85" s="85"/>
      <c r="R85" s="85"/>
      <c r="S85" s="85"/>
      <c r="T85" s="85"/>
      <c r="U85" s="85"/>
      <c r="V85" s="85">
        <v>1</v>
      </c>
    </row>
    <row r="86" spans="1:22" ht="48">
      <c r="A86" s="86">
        <v>34</v>
      </c>
      <c r="B86" s="87">
        <v>34</v>
      </c>
      <c r="C86" s="88" t="s">
        <v>117</v>
      </c>
      <c r="D86" s="89" t="s">
        <v>200</v>
      </c>
      <c r="E86" s="90">
        <v>26.3</v>
      </c>
      <c r="F86" s="91" t="s">
        <v>119</v>
      </c>
      <c r="G86" s="90"/>
      <c r="H86" s="90">
        <v>11</v>
      </c>
      <c r="I86" s="90" t="s">
        <v>201</v>
      </c>
      <c r="J86" s="90"/>
      <c r="K86" s="90">
        <v>48</v>
      </c>
      <c r="L86" s="91" t="s">
        <v>202</v>
      </c>
      <c r="M86" s="91"/>
      <c r="N86" s="91" t="s">
        <v>97</v>
      </c>
      <c r="O86" s="91"/>
      <c r="P86" s="91"/>
      <c r="Q86" s="91"/>
      <c r="R86" s="91"/>
      <c r="S86" s="91"/>
      <c r="T86" s="91"/>
      <c r="U86" s="91"/>
      <c r="V86" s="91"/>
    </row>
    <row r="87" spans="1:22" ht="19.350000000000001" customHeight="1">
      <c r="A87" s="119" t="s">
        <v>203</v>
      </c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</row>
    <row r="88" spans="1:22" ht="18.399999999999999" customHeight="1">
      <c r="A88" s="117" t="s">
        <v>108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</row>
    <row r="89" spans="1:22" ht="72">
      <c r="A89" s="80">
        <v>35</v>
      </c>
      <c r="B89" s="81">
        <v>35</v>
      </c>
      <c r="C89" s="82" t="s">
        <v>88</v>
      </c>
      <c r="D89" s="83" t="s">
        <v>89</v>
      </c>
      <c r="E89" s="84">
        <v>13.69</v>
      </c>
      <c r="F89" s="85">
        <v>13.69</v>
      </c>
      <c r="G89" s="84"/>
      <c r="H89" s="84" t="s">
        <v>90</v>
      </c>
      <c r="I89" s="84">
        <v>3</v>
      </c>
      <c r="J89" s="84"/>
      <c r="K89" s="84" t="s">
        <v>91</v>
      </c>
      <c r="L89" s="85">
        <v>38</v>
      </c>
      <c r="M89" s="85"/>
      <c r="N89" s="85" t="s">
        <v>79</v>
      </c>
      <c r="O89" s="85"/>
      <c r="P89" s="85"/>
      <c r="Q89" s="85"/>
      <c r="R89" s="85"/>
      <c r="S89" s="85"/>
      <c r="T89" s="85"/>
      <c r="U89" s="85"/>
      <c r="V89" s="85"/>
    </row>
    <row r="90" spans="1:22" ht="96">
      <c r="A90" s="80">
        <v>36</v>
      </c>
      <c r="B90" s="81">
        <v>36</v>
      </c>
      <c r="C90" s="82" t="s">
        <v>204</v>
      </c>
      <c r="D90" s="83" t="s">
        <v>205</v>
      </c>
      <c r="E90" s="84">
        <v>17185.23</v>
      </c>
      <c r="F90" s="85" t="s">
        <v>206</v>
      </c>
      <c r="G90" s="84" t="s">
        <v>207</v>
      </c>
      <c r="H90" s="84" t="s">
        <v>208</v>
      </c>
      <c r="I90" s="84" t="s">
        <v>209</v>
      </c>
      <c r="J90" s="84"/>
      <c r="K90" s="84" t="s">
        <v>210</v>
      </c>
      <c r="L90" s="85" t="s">
        <v>211</v>
      </c>
      <c r="M90" s="85"/>
      <c r="N90" s="85" t="s">
        <v>79</v>
      </c>
      <c r="O90" s="85"/>
      <c r="P90" s="85"/>
      <c r="Q90" s="85"/>
      <c r="R90" s="85"/>
      <c r="S90" s="85"/>
      <c r="T90" s="85"/>
      <c r="U90" s="85"/>
      <c r="V90" s="85">
        <v>2</v>
      </c>
    </row>
    <row r="91" spans="1:22" ht="36">
      <c r="A91" s="80">
        <v>37</v>
      </c>
      <c r="B91" s="81">
        <v>37</v>
      </c>
      <c r="C91" s="82" t="s">
        <v>212</v>
      </c>
      <c r="D91" s="83" t="s">
        <v>99</v>
      </c>
      <c r="E91" s="84">
        <v>15.1</v>
      </c>
      <c r="F91" s="85" t="s">
        <v>213</v>
      </c>
      <c r="G91" s="84"/>
      <c r="H91" s="84">
        <v>30</v>
      </c>
      <c r="I91" s="84" t="s">
        <v>214</v>
      </c>
      <c r="J91" s="84"/>
      <c r="K91" s="84">
        <v>77</v>
      </c>
      <c r="L91" s="85" t="s">
        <v>215</v>
      </c>
      <c r="M91" s="85"/>
      <c r="N91" s="85" t="s">
        <v>97</v>
      </c>
      <c r="O91" s="85"/>
      <c r="P91" s="85"/>
      <c r="Q91" s="85"/>
      <c r="R91" s="85"/>
      <c r="S91" s="85"/>
      <c r="T91" s="85"/>
      <c r="U91" s="85"/>
      <c r="V91" s="85"/>
    </row>
    <row r="92" spans="1:22" ht="18.399999999999999" customHeight="1">
      <c r="A92" s="117" t="s">
        <v>216</v>
      </c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</row>
    <row r="93" spans="1:22" ht="72">
      <c r="A93" s="80">
        <v>38</v>
      </c>
      <c r="B93" s="81">
        <v>38</v>
      </c>
      <c r="C93" s="82" t="s">
        <v>176</v>
      </c>
      <c r="D93" s="83" t="s">
        <v>217</v>
      </c>
      <c r="E93" s="84">
        <v>15810.14</v>
      </c>
      <c r="F93" s="85" t="s">
        <v>112</v>
      </c>
      <c r="G93" s="84">
        <v>195.41</v>
      </c>
      <c r="H93" s="84">
        <v>8</v>
      </c>
      <c r="I93" s="84" t="s">
        <v>197</v>
      </c>
      <c r="J93" s="84"/>
      <c r="K93" s="84" t="s">
        <v>218</v>
      </c>
      <c r="L93" s="85" t="s">
        <v>219</v>
      </c>
      <c r="M93" s="85"/>
      <c r="N93" s="85" t="s">
        <v>79</v>
      </c>
      <c r="O93" s="85"/>
      <c r="P93" s="85"/>
      <c r="Q93" s="85"/>
      <c r="R93" s="85"/>
      <c r="S93" s="85"/>
      <c r="T93" s="85"/>
      <c r="U93" s="85"/>
      <c r="V93" s="85">
        <v>1</v>
      </c>
    </row>
    <row r="94" spans="1:22" ht="48">
      <c r="A94" s="80">
        <v>39</v>
      </c>
      <c r="B94" s="81">
        <v>39</v>
      </c>
      <c r="C94" s="82" t="s">
        <v>117</v>
      </c>
      <c r="D94" s="83" t="s">
        <v>196</v>
      </c>
      <c r="E94" s="84">
        <v>26.3</v>
      </c>
      <c r="F94" s="85" t="s">
        <v>119</v>
      </c>
      <c r="G94" s="84"/>
      <c r="H94" s="84">
        <v>8</v>
      </c>
      <c r="I94" s="84" t="s">
        <v>197</v>
      </c>
      <c r="J94" s="84"/>
      <c r="K94" s="84">
        <v>36</v>
      </c>
      <c r="L94" s="85" t="s">
        <v>198</v>
      </c>
      <c r="M94" s="85"/>
      <c r="N94" s="85" t="s">
        <v>97</v>
      </c>
      <c r="O94" s="85"/>
      <c r="P94" s="85"/>
      <c r="Q94" s="85"/>
      <c r="R94" s="85"/>
      <c r="S94" s="85"/>
      <c r="T94" s="85"/>
      <c r="U94" s="85"/>
      <c r="V94" s="85"/>
    </row>
    <row r="95" spans="1:22" ht="18.399999999999999" customHeight="1">
      <c r="A95" s="117" t="s">
        <v>190</v>
      </c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</row>
    <row r="96" spans="1:22" ht="72">
      <c r="A96" s="80">
        <v>40</v>
      </c>
      <c r="B96" s="81">
        <v>40</v>
      </c>
      <c r="C96" s="82" t="s">
        <v>88</v>
      </c>
      <c r="D96" s="83" t="s">
        <v>89</v>
      </c>
      <c r="E96" s="84">
        <v>13.69</v>
      </c>
      <c r="F96" s="85">
        <v>13.69</v>
      </c>
      <c r="G96" s="84"/>
      <c r="H96" s="84" t="s">
        <v>90</v>
      </c>
      <c r="I96" s="84">
        <v>3</v>
      </c>
      <c r="J96" s="84"/>
      <c r="K96" s="84" t="s">
        <v>91</v>
      </c>
      <c r="L96" s="85">
        <v>38</v>
      </c>
      <c r="M96" s="85"/>
      <c r="N96" s="85" t="s">
        <v>79</v>
      </c>
      <c r="O96" s="85"/>
      <c r="P96" s="85"/>
      <c r="Q96" s="85"/>
      <c r="R96" s="85"/>
      <c r="S96" s="85"/>
      <c r="T96" s="85"/>
      <c r="U96" s="85"/>
      <c r="V96" s="85"/>
    </row>
    <row r="97" spans="1:22" ht="72">
      <c r="A97" s="80">
        <v>41</v>
      </c>
      <c r="B97" s="81">
        <v>41</v>
      </c>
      <c r="C97" s="82" t="s">
        <v>220</v>
      </c>
      <c r="D97" s="83" t="s">
        <v>166</v>
      </c>
      <c r="E97" s="84">
        <v>2811.41</v>
      </c>
      <c r="F97" s="85" t="s">
        <v>221</v>
      </c>
      <c r="G97" s="84" t="s">
        <v>222</v>
      </c>
      <c r="H97" s="84" t="s">
        <v>223</v>
      </c>
      <c r="I97" s="84" t="s">
        <v>224</v>
      </c>
      <c r="J97" s="84"/>
      <c r="K97" s="84" t="s">
        <v>225</v>
      </c>
      <c r="L97" s="85" t="s">
        <v>226</v>
      </c>
      <c r="M97" s="85"/>
      <c r="N97" s="85" t="s">
        <v>79</v>
      </c>
      <c r="O97" s="85"/>
      <c r="P97" s="85"/>
      <c r="Q97" s="85"/>
      <c r="R97" s="85"/>
      <c r="S97" s="85"/>
      <c r="T97" s="85"/>
      <c r="U97" s="85"/>
      <c r="V97" s="85"/>
    </row>
    <row r="98" spans="1:22" ht="72">
      <c r="A98" s="80">
        <v>42</v>
      </c>
      <c r="B98" s="81">
        <v>42</v>
      </c>
      <c r="C98" s="82" t="s">
        <v>227</v>
      </c>
      <c r="D98" s="83" t="s">
        <v>228</v>
      </c>
      <c r="E98" s="84">
        <v>1327.37</v>
      </c>
      <c r="F98" s="85" t="s">
        <v>229</v>
      </c>
      <c r="G98" s="84">
        <v>12.38</v>
      </c>
      <c r="H98" s="84" t="s">
        <v>230</v>
      </c>
      <c r="I98" s="84" t="s">
        <v>231</v>
      </c>
      <c r="J98" s="84"/>
      <c r="K98" s="84" t="s">
        <v>232</v>
      </c>
      <c r="L98" s="85" t="s">
        <v>233</v>
      </c>
      <c r="M98" s="85"/>
      <c r="N98" s="85" t="s">
        <v>79</v>
      </c>
      <c r="O98" s="85"/>
      <c r="P98" s="85"/>
      <c r="Q98" s="85"/>
      <c r="R98" s="85"/>
      <c r="S98" s="85"/>
      <c r="T98" s="85"/>
      <c r="U98" s="85"/>
      <c r="V98" s="85">
        <v>1</v>
      </c>
    </row>
    <row r="99" spans="1:22" ht="60">
      <c r="A99" s="80">
        <v>43</v>
      </c>
      <c r="B99" s="81">
        <v>43</v>
      </c>
      <c r="C99" s="82" t="s">
        <v>234</v>
      </c>
      <c r="D99" s="83" t="s">
        <v>143</v>
      </c>
      <c r="E99" s="84">
        <v>59.5</v>
      </c>
      <c r="F99" s="85" t="s">
        <v>235</v>
      </c>
      <c r="G99" s="84"/>
      <c r="H99" s="84">
        <v>60</v>
      </c>
      <c r="I99" s="84" t="s">
        <v>236</v>
      </c>
      <c r="J99" s="84"/>
      <c r="K99" s="84">
        <v>263</v>
      </c>
      <c r="L99" s="85" t="s">
        <v>237</v>
      </c>
      <c r="M99" s="85"/>
      <c r="N99" s="85" t="s">
        <v>97</v>
      </c>
      <c r="O99" s="85"/>
      <c r="P99" s="85"/>
      <c r="Q99" s="85"/>
      <c r="R99" s="85"/>
      <c r="S99" s="85"/>
      <c r="T99" s="85"/>
      <c r="U99" s="85"/>
      <c r="V99" s="85"/>
    </row>
    <row r="100" spans="1:22" ht="18.399999999999999" customHeight="1">
      <c r="A100" s="117" t="s">
        <v>238</v>
      </c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</row>
    <row r="101" spans="1:22" ht="72">
      <c r="A101" s="80">
        <v>44</v>
      </c>
      <c r="B101" s="81">
        <v>44</v>
      </c>
      <c r="C101" s="82" t="s">
        <v>88</v>
      </c>
      <c r="D101" s="83" t="s">
        <v>89</v>
      </c>
      <c r="E101" s="84">
        <v>13.69</v>
      </c>
      <c r="F101" s="85">
        <v>13.69</v>
      </c>
      <c r="G101" s="84"/>
      <c r="H101" s="84" t="s">
        <v>90</v>
      </c>
      <c r="I101" s="84">
        <v>3</v>
      </c>
      <c r="J101" s="84"/>
      <c r="K101" s="84" t="s">
        <v>91</v>
      </c>
      <c r="L101" s="85">
        <v>38</v>
      </c>
      <c r="M101" s="85"/>
      <c r="N101" s="85" t="s">
        <v>79</v>
      </c>
      <c r="O101" s="85"/>
      <c r="P101" s="85"/>
      <c r="Q101" s="85"/>
      <c r="R101" s="85"/>
      <c r="S101" s="85"/>
      <c r="T101" s="85"/>
      <c r="U101" s="85"/>
      <c r="V101" s="85"/>
    </row>
    <row r="102" spans="1:22" ht="18.399999999999999" customHeight="1">
      <c r="A102" s="117" t="s">
        <v>216</v>
      </c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</row>
    <row r="103" spans="1:22" ht="72">
      <c r="A103" s="80">
        <v>45</v>
      </c>
      <c r="B103" s="81">
        <v>45</v>
      </c>
      <c r="C103" s="82" t="s">
        <v>88</v>
      </c>
      <c r="D103" s="83" t="s">
        <v>89</v>
      </c>
      <c r="E103" s="84">
        <v>13.69</v>
      </c>
      <c r="F103" s="85">
        <v>13.69</v>
      </c>
      <c r="G103" s="84"/>
      <c r="H103" s="84" t="s">
        <v>90</v>
      </c>
      <c r="I103" s="84">
        <v>3</v>
      </c>
      <c r="J103" s="84"/>
      <c r="K103" s="84" t="s">
        <v>91</v>
      </c>
      <c r="L103" s="85">
        <v>38</v>
      </c>
      <c r="M103" s="85"/>
      <c r="N103" s="85" t="s">
        <v>79</v>
      </c>
      <c r="O103" s="85"/>
      <c r="P103" s="85"/>
      <c r="Q103" s="85"/>
      <c r="R103" s="85"/>
      <c r="S103" s="85"/>
      <c r="T103" s="85"/>
      <c r="U103" s="85"/>
      <c r="V103" s="85"/>
    </row>
    <row r="104" spans="1:22" ht="120">
      <c r="A104" s="80">
        <v>46</v>
      </c>
      <c r="B104" s="81">
        <v>46</v>
      </c>
      <c r="C104" s="82" t="s">
        <v>81</v>
      </c>
      <c r="D104" s="83" t="s">
        <v>239</v>
      </c>
      <c r="E104" s="84">
        <v>2406.83</v>
      </c>
      <c r="F104" s="85" t="s">
        <v>83</v>
      </c>
      <c r="G104" s="84">
        <v>76.17</v>
      </c>
      <c r="H104" s="84" t="s">
        <v>240</v>
      </c>
      <c r="I104" s="84" t="s">
        <v>241</v>
      </c>
      <c r="J104" s="84">
        <v>1</v>
      </c>
      <c r="K104" s="84" t="s">
        <v>242</v>
      </c>
      <c r="L104" s="85" t="s">
        <v>243</v>
      </c>
      <c r="M104" s="85"/>
      <c r="N104" s="85" t="s">
        <v>79</v>
      </c>
      <c r="O104" s="85"/>
      <c r="P104" s="85"/>
      <c r="Q104" s="85"/>
      <c r="R104" s="85"/>
      <c r="S104" s="85"/>
      <c r="T104" s="85"/>
      <c r="U104" s="85"/>
      <c r="V104" s="85">
        <v>6</v>
      </c>
    </row>
    <row r="105" spans="1:22" ht="48">
      <c r="A105" s="80">
        <v>47</v>
      </c>
      <c r="B105" s="81">
        <v>47</v>
      </c>
      <c r="C105" s="82" t="s">
        <v>98</v>
      </c>
      <c r="D105" s="83" t="s">
        <v>99</v>
      </c>
      <c r="E105" s="84">
        <v>2.4500000000000002</v>
      </c>
      <c r="F105" s="85" t="s">
        <v>100</v>
      </c>
      <c r="G105" s="84"/>
      <c r="H105" s="84">
        <v>5</v>
      </c>
      <c r="I105" s="84" t="s">
        <v>101</v>
      </c>
      <c r="J105" s="84"/>
      <c r="K105" s="84">
        <v>12</v>
      </c>
      <c r="L105" s="85" t="s">
        <v>102</v>
      </c>
      <c r="M105" s="85"/>
      <c r="N105" s="85" t="s">
        <v>97</v>
      </c>
      <c r="O105" s="85"/>
      <c r="P105" s="85"/>
      <c r="Q105" s="85"/>
      <c r="R105" s="85"/>
      <c r="S105" s="85"/>
      <c r="T105" s="85"/>
      <c r="U105" s="85"/>
      <c r="V105" s="85"/>
    </row>
    <row r="106" spans="1:22" ht="36">
      <c r="A106" s="80">
        <v>48</v>
      </c>
      <c r="B106" s="81">
        <v>48</v>
      </c>
      <c r="C106" s="82" t="s">
        <v>92</v>
      </c>
      <c r="D106" s="83" t="s">
        <v>244</v>
      </c>
      <c r="E106" s="84">
        <v>16.920000000000002</v>
      </c>
      <c r="F106" s="85" t="s">
        <v>94</v>
      </c>
      <c r="G106" s="84"/>
      <c r="H106" s="84">
        <v>25</v>
      </c>
      <c r="I106" s="84" t="s">
        <v>105</v>
      </c>
      <c r="J106" s="84"/>
      <c r="K106" s="84">
        <v>71</v>
      </c>
      <c r="L106" s="85" t="s">
        <v>245</v>
      </c>
      <c r="M106" s="85"/>
      <c r="N106" s="85" t="s">
        <v>97</v>
      </c>
      <c r="O106" s="85"/>
      <c r="P106" s="85"/>
      <c r="Q106" s="85"/>
      <c r="R106" s="85"/>
      <c r="S106" s="85"/>
      <c r="T106" s="85"/>
      <c r="U106" s="85"/>
      <c r="V106" s="85"/>
    </row>
    <row r="107" spans="1:22" ht="60">
      <c r="A107" s="80">
        <v>49</v>
      </c>
      <c r="B107" s="81">
        <v>49</v>
      </c>
      <c r="C107" s="82" t="s">
        <v>103</v>
      </c>
      <c r="D107" s="83" t="s">
        <v>246</v>
      </c>
      <c r="E107" s="84">
        <v>12.46</v>
      </c>
      <c r="F107" s="85" t="s">
        <v>104</v>
      </c>
      <c r="G107" s="84"/>
      <c r="H107" s="84">
        <v>25</v>
      </c>
      <c r="I107" s="84" t="s">
        <v>105</v>
      </c>
      <c r="J107" s="84"/>
      <c r="K107" s="84">
        <v>58</v>
      </c>
      <c r="L107" s="85" t="s">
        <v>106</v>
      </c>
      <c r="M107" s="85"/>
      <c r="N107" s="85" t="s">
        <v>97</v>
      </c>
      <c r="O107" s="85"/>
      <c r="P107" s="85"/>
      <c r="Q107" s="85"/>
      <c r="R107" s="85"/>
      <c r="S107" s="85"/>
      <c r="T107" s="85"/>
      <c r="U107" s="85"/>
      <c r="V107" s="85"/>
    </row>
    <row r="108" spans="1:22" ht="48">
      <c r="A108" s="80">
        <v>50</v>
      </c>
      <c r="B108" s="81">
        <v>50</v>
      </c>
      <c r="C108" s="82" t="s">
        <v>247</v>
      </c>
      <c r="D108" s="83" t="s">
        <v>93</v>
      </c>
      <c r="E108" s="84">
        <v>0.95</v>
      </c>
      <c r="F108" s="85" t="s">
        <v>248</v>
      </c>
      <c r="G108" s="84"/>
      <c r="H108" s="84">
        <v>3</v>
      </c>
      <c r="I108" s="84" t="s">
        <v>249</v>
      </c>
      <c r="J108" s="84"/>
      <c r="K108" s="84">
        <v>13</v>
      </c>
      <c r="L108" s="85" t="s">
        <v>250</v>
      </c>
      <c r="M108" s="85"/>
      <c r="N108" s="85" t="s">
        <v>97</v>
      </c>
      <c r="O108" s="85"/>
      <c r="P108" s="85"/>
      <c r="Q108" s="85"/>
      <c r="R108" s="85"/>
      <c r="S108" s="85"/>
      <c r="T108" s="85"/>
      <c r="U108" s="85"/>
      <c r="V108" s="85"/>
    </row>
    <row r="109" spans="1:22" ht="72">
      <c r="A109" s="80">
        <v>51</v>
      </c>
      <c r="B109" s="81">
        <v>51</v>
      </c>
      <c r="C109" s="82" t="s">
        <v>251</v>
      </c>
      <c r="D109" s="83" t="s">
        <v>228</v>
      </c>
      <c r="E109" s="84">
        <v>1010.59</v>
      </c>
      <c r="F109" s="85" t="s">
        <v>252</v>
      </c>
      <c r="G109" s="84">
        <v>5.16</v>
      </c>
      <c r="H109" s="84" t="s">
        <v>253</v>
      </c>
      <c r="I109" s="84" t="s">
        <v>254</v>
      </c>
      <c r="J109" s="84"/>
      <c r="K109" s="84" t="s">
        <v>255</v>
      </c>
      <c r="L109" s="85" t="s">
        <v>256</v>
      </c>
      <c r="M109" s="85"/>
      <c r="N109" s="85" t="s">
        <v>79</v>
      </c>
      <c r="O109" s="85"/>
      <c r="P109" s="85"/>
      <c r="Q109" s="85"/>
      <c r="R109" s="85"/>
      <c r="S109" s="85"/>
      <c r="T109" s="85"/>
      <c r="U109" s="85"/>
      <c r="V109" s="85"/>
    </row>
    <row r="110" spans="1:22" ht="60">
      <c r="A110" s="80">
        <v>52</v>
      </c>
      <c r="B110" s="81">
        <v>52</v>
      </c>
      <c r="C110" s="82" t="s">
        <v>257</v>
      </c>
      <c r="D110" s="83" t="s">
        <v>143</v>
      </c>
      <c r="E110" s="84">
        <v>22.3</v>
      </c>
      <c r="F110" s="85" t="s">
        <v>258</v>
      </c>
      <c r="G110" s="84"/>
      <c r="H110" s="84">
        <v>22</v>
      </c>
      <c r="I110" s="84" t="s">
        <v>259</v>
      </c>
      <c r="J110" s="84"/>
      <c r="K110" s="84">
        <v>99</v>
      </c>
      <c r="L110" s="85" t="s">
        <v>260</v>
      </c>
      <c r="M110" s="85"/>
      <c r="N110" s="85" t="s">
        <v>97</v>
      </c>
      <c r="O110" s="85"/>
      <c r="P110" s="85"/>
      <c r="Q110" s="85"/>
      <c r="R110" s="85"/>
      <c r="S110" s="85"/>
      <c r="T110" s="85"/>
      <c r="U110" s="85"/>
      <c r="V110" s="85"/>
    </row>
    <row r="111" spans="1:22" ht="18.399999999999999" customHeight="1">
      <c r="A111" s="117" t="s">
        <v>261</v>
      </c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</row>
    <row r="112" spans="1:22" ht="72">
      <c r="A112" s="80">
        <v>53</v>
      </c>
      <c r="B112" s="81">
        <v>53</v>
      </c>
      <c r="C112" s="82" t="s">
        <v>262</v>
      </c>
      <c r="D112" s="83" t="s">
        <v>228</v>
      </c>
      <c r="E112" s="84">
        <v>2250.2399999999998</v>
      </c>
      <c r="F112" s="85" t="s">
        <v>263</v>
      </c>
      <c r="G112" s="84" t="s">
        <v>264</v>
      </c>
      <c r="H112" s="84" t="s">
        <v>265</v>
      </c>
      <c r="I112" s="84" t="s">
        <v>266</v>
      </c>
      <c r="J112" s="84"/>
      <c r="K112" s="84" t="s">
        <v>267</v>
      </c>
      <c r="L112" s="85" t="s">
        <v>268</v>
      </c>
      <c r="M112" s="85"/>
      <c r="N112" s="85" t="s">
        <v>79</v>
      </c>
      <c r="O112" s="85"/>
      <c r="P112" s="85"/>
      <c r="Q112" s="85"/>
      <c r="R112" s="85"/>
      <c r="S112" s="85"/>
      <c r="T112" s="85"/>
      <c r="U112" s="85"/>
      <c r="V112" s="85"/>
    </row>
    <row r="113" spans="1:22" ht="72">
      <c r="A113" s="80">
        <v>54</v>
      </c>
      <c r="B113" s="81">
        <v>54</v>
      </c>
      <c r="C113" s="82" t="s">
        <v>88</v>
      </c>
      <c r="D113" s="83" t="s">
        <v>89</v>
      </c>
      <c r="E113" s="84">
        <v>13.69</v>
      </c>
      <c r="F113" s="85">
        <v>13.69</v>
      </c>
      <c r="G113" s="84"/>
      <c r="H113" s="84" t="s">
        <v>90</v>
      </c>
      <c r="I113" s="84">
        <v>3</v>
      </c>
      <c r="J113" s="84"/>
      <c r="K113" s="84" t="s">
        <v>91</v>
      </c>
      <c r="L113" s="85">
        <v>38</v>
      </c>
      <c r="M113" s="85"/>
      <c r="N113" s="85" t="s">
        <v>79</v>
      </c>
      <c r="O113" s="85"/>
      <c r="P113" s="85"/>
      <c r="Q113" s="85"/>
      <c r="R113" s="85"/>
      <c r="S113" s="85"/>
      <c r="T113" s="85"/>
      <c r="U113" s="85"/>
      <c r="V113" s="85"/>
    </row>
    <row r="114" spans="1:22" ht="60">
      <c r="A114" s="80">
        <v>55</v>
      </c>
      <c r="B114" s="81">
        <v>55</v>
      </c>
      <c r="C114" s="82" t="s">
        <v>269</v>
      </c>
      <c r="D114" s="83" t="s">
        <v>228</v>
      </c>
      <c r="E114" s="84">
        <v>1320.82</v>
      </c>
      <c r="F114" s="85" t="s">
        <v>270</v>
      </c>
      <c r="G114" s="84"/>
      <c r="H114" s="84" t="s">
        <v>271</v>
      </c>
      <c r="I114" s="84" t="s">
        <v>272</v>
      </c>
      <c r="J114" s="84"/>
      <c r="K114" s="84" t="s">
        <v>273</v>
      </c>
      <c r="L114" s="85" t="s">
        <v>274</v>
      </c>
      <c r="M114" s="85"/>
      <c r="N114" s="85" t="s">
        <v>79</v>
      </c>
      <c r="O114" s="85"/>
      <c r="P114" s="85"/>
      <c r="Q114" s="85"/>
      <c r="R114" s="85"/>
      <c r="S114" s="85"/>
      <c r="T114" s="85"/>
      <c r="U114" s="85"/>
      <c r="V114" s="85"/>
    </row>
    <row r="115" spans="1:22" ht="18.399999999999999" customHeight="1">
      <c r="A115" s="117" t="s">
        <v>275</v>
      </c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</row>
    <row r="116" spans="1:22" ht="72">
      <c r="A116" s="80">
        <v>56</v>
      </c>
      <c r="B116" s="81">
        <v>56</v>
      </c>
      <c r="C116" s="82" t="s">
        <v>220</v>
      </c>
      <c r="D116" s="83" t="s">
        <v>228</v>
      </c>
      <c r="E116" s="84">
        <v>2811.41</v>
      </c>
      <c r="F116" s="85" t="s">
        <v>221</v>
      </c>
      <c r="G116" s="84" t="s">
        <v>222</v>
      </c>
      <c r="H116" s="84" t="s">
        <v>276</v>
      </c>
      <c r="I116" s="84" t="s">
        <v>277</v>
      </c>
      <c r="J116" s="84"/>
      <c r="K116" s="84" t="s">
        <v>278</v>
      </c>
      <c r="L116" s="85" t="s">
        <v>279</v>
      </c>
      <c r="M116" s="85"/>
      <c r="N116" s="85" t="s">
        <v>79</v>
      </c>
      <c r="O116" s="85"/>
      <c r="P116" s="85"/>
      <c r="Q116" s="85"/>
      <c r="R116" s="85"/>
      <c r="S116" s="85"/>
      <c r="T116" s="85"/>
      <c r="U116" s="85"/>
      <c r="V116" s="85"/>
    </row>
    <row r="117" spans="1:22" ht="72">
      <c r="A117" s="80">
        <v>57</v>
      </c>
      <c r="B117" s="81">
        <v>57</v>
      </c>
      <c r="C117" s="82" t="s">
        <v>88</v>
      </c>
      <c r="D117" s="83" t="s">
        <v>89</v>
      </c>
      <c r="E117" s="84">
        <v>13.69</v>
      </c>
      <c r="F117" s="85">
        <v>13.69</v>
      </c>
      <c r="G117" s="84"/>
      <c r="H117" s="84" t="s">
        <v>90</v>
      </c>
      <c r="I117" s="84">
        <v>3</v>
      </c>
      <c r="J117" s="84"/>
      <c r="K117" s="84" t="s">
        <v>91</v>
      </c>
      <c r="L117" s="85">
        <v>38</v>
      </c>
      <c r="M117" s="85"/>
      <c r="N117" s="85" t="s">
        <v>79</v>
      </c>
      <c r="O117" s="85"/>
      <c r="P117" s="85"/>
      <c r="Q117" s="85"/>
      <c r="R117" s="85"/>
      <c r="S117" s="85"/>
      <c r="T117" s="85"/>
      <c r="U117" s="85"/>
      <c r="V117" s="85"/>
    </row>
    <row r="118" spans="1:22" ht="72">
      <c r="A118" s="80">
        <v>58</v>
      </c>
      <c r="B118" s="81">
        <v>58</v>
      </c>
      <c r="C118" s="82" t="s">
        <v>227</v>
      </c>
      <c r="D118" s="83" t="s">
        <v>166</v>
      </c>
      <c r="E118" s="84">
        <v>1327.37</v>
      </c>
      <c r="F118" s="85" t="s">
        <v>229</v>
      </c>
      <c r="G118" s="84">
        <v>12.38</v>
      </c>
      <c r="H118" s="84" t="s">
        <v>280</v>
      </c>
      <c r="I118" s="84" t="s">
        <v>281</v>
      </c>
      <c r="J118" s="84"/>
      <c r="K118" s="84" t="s">
        <v>282</v>
      </c>
      <c r="L118" s="85" t="s">
        <v>283</v>
      </c>
      <c r="M118" s="85"/>
      <c r="N118" s="85" t="s">
        <v>79</v>
      </c>
      <c r="O118" s="85"/>
      <c r="P118" s="85"/>
      <c r="Q118" s="85"/>
      <c r="R118" s="85"/>
      <c r="S118" s="85"/>
      <c r="T118" s="85"/>
      <c r="U118" s="85"/>
      <c r="V118" s="85">
        <v>1</v>
      </c>
    </row>
    <row r="119" spans="1:22" ht="60">
      <c r="A119" s="80">
        <v>59</v>
      </c>
      <c r="B119" s="81">
        <v>59</v>
      </c>
      <c r="C119" s="82" t="s">
        <v>257</v>
      </c>
      <c r="D119" s="83" t="s">
        <v>143</v>
      </c>
      <c r="E119" s="84">
        <v>22.3</v>
      </c>
      <c r="F119" s="85" t="s">
        <v>258</v>
      </c>
      <c r="G119" s="84"/>
      <c r="H119" s="84">
        <v>22</v>
      </c>
      <c r="I119" s="84" t="s">
        <v>259</v>
      </c>
      <c r="J119" s="84"/>
      <c r="K119" s="84">
        <v>99</v>
      </c>
      <c r="L119" s="85" t="s">
        <v>260</v>
      </c>
      <c r="M119" s="85"/>
      <c r="N119" s="85" t="s">
        <v>97</v>
      </c>
      <c r="O119" s="85"/>
      <c r="P119" s="85"/>
      <c r="Q119" s="85"/>
      <c r="R119" s="85"/>
      <c r="S119" s="85"/>
      <c r="T119" s="85"/>
      <c r="U119" s="85"/>
      <c r="V119" s="85"/>
    </row>
    <row r="120" spans="1:22" ht="60">
      <c r="A120" s="80">
        <v>60</v>
      </c>
      <c r="B120" s="81">
        <v>60</v>
      </c>
      <c r="C120" s="82" t="s">
        <v>284</v>
      </c>
      <c r="D120" s="83" t="s">
        <v>143</v>
      </c>
      <c r="E120" s="84">
        <v>67.8</v>
      </c>
      <c r="F120" s="85" t="s">
        <v>285</v>
      </c>
      <c r="G120" s="84"/>
      <c r="H120" s="84">
        <v>68</v>
      </c>
      <c r="I120" s="84" t="s">
        <v>286</v>
      </c>
      <c r="J120" s="84"/>
      <c r="K120" s="84">
        <v>387</v>
      </c>
      <c r="L120" s="85" t="s">
        <v>287</v>
      </c>
      <c r="M120" s="85"/>
      <c r="N120" s="85" t="s">
        <v>97</v>
      </c>
      <c r="O120" s="85"/>
      <c r="P120" s="85"/>
      <c r="Q120" s="85"/>
      <c r="R120" s="85"/>
      <c r="S120" s="85"/>
      <c r="T120" s="85"/>
      <c r="U120" s="85"/>
      <c r="V120" s="85"/>
    </row>
    <row r="121" spans="1:22" ht="36">
      <c r="A121" s="80">
        <v>61</v>
      </c>
      <c r="B121" s="81">
        <v>61</v>
      </c>
      <c r="C121" s="82" t="s">
        <v>288</v>
      </c>
      <c r="D121" s="83" t="s">
        <v>289</v>
      </c>
      <c r="E121" s="84">
        <v>77.7</v>
      </c>
      <c r="F121" s="85" t="s">
        <v>290</v>
      </c>
      <c r="G121" s="84"/>
      <c r="H121" s="84">
        <v>8</v>
      </c>
      <c r="I121" s="84" t="s">
        <v>197</v>
      </c>
      <c r="J121" s="84"/>
      <c r="K121" s="84">
        <v>36</v>
      </c>
      <c r="L121" s="85" t="s">
        <v>198</v>
      </c>
      <c r="M121" s="85"/>
      <c r="N121" s="85" t="s">
        <v>97</v>
      </c>
      <c r="O121" s="85"/>
      <c r="P121" s="85"/>
      <c r="Q121" s="85"/>
      <c r="R121" s="85"/>
      <c r="S121" s="85"/>
      <c r="T121" s="85"/>
      <c r="U121" s="85"/>
      <c r="V121" s="85"/>
    </row>
    <row r="122" spans="1:22" ht="18.399999999999999" customHeight="1">
      <c r="A122" s="117" t="s">
        <v>199</v>
      </c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</row>
    <row r="123" spans="1:22" ht="72">
      <c r="A123" s="80">
        <v>62</v>
      </c>
      <c r="B123" s="81">
        <v>62</v>
      </c>
      <c r="C123" s="82" t="s">
        <v>88</v>
      </c>
      <c r="D123" s="83" t="s">
        <v>89</v>
      </c>
      <c r="E123" s="84">
        <v>13.69</v>
      </c>
      <c r="F123" s="85">
        <v>13.69</v>
      </c>
      <c r="G123" s="84"/>
      <c r="H123" s="84" t="s">
        <v>90</v>
      </c>
      <c r="I123" s="84">
        <v>3</v>
      </c>
      <c r="J123" s="84"/>
      <c r="K123" s="84" t="s">
        <v>91</v>
      </c>
      <c r="L123" s="85">
        <v>38</v>
      </c>
      <c r="M123" s="85"/>
      <c r="N123" s="85" t="s">
        <v>79</v>
      </c>
      <c r="O123" s="85"/>
      <c r="P123" s="85"/>
      <c r="Q123" s="85"/>
      <c r="R123" s="85"/>
      <c r="S123" s="85"/>
      <c r="T123" s="85"/>
      <c r="U123" s="85"/>
      <c r="V123" s="85"/>
    </row>
    <row r="124" spans="1:22" ht="18.399999999999999" customHeight="1">
      <c r="A124" s="117" t="s">
        <v>291</v>
      </c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</row>
    <row r="125" spans="1:22" ht="72">
      <c r="A125" s="80">
        <v>63</v>
      </c>
      <c r="B125" s="81">
        <v>63</v>
      </c>
      <c r="C125" s="82" t="s">
        <v>88</v>
      </c>
      <c r="D125" s="83" t="s">
        <v>89</v>
      </c>
      <c r="E125" s="84">
        <v>13.69</v>
      </c>
      <c r="F125" s="85">
        <v>13.69</v>
      </c>
      <c r="G125" s="84"/>
      <c r="H125" s="84" t="s">
        <v>90</v>
      </c>
      <c r="I125" s="84">
        <v>3</v>
      </c>
      <c r="J125" s="84"/>
      <c r="K125" s="84" t="s">
        <v>91</v>
      </c>
      <c r="L125" s="85">
        <v>38</v>
      </c>
      <c r="M125" s="85"/>
      <c r="N125" s="85" t="s">
        <v>79</v>
      </c>
      <c r="O125" s="85"/>
      <c r="P125" s="85"/>
      <c r="Q125" s="85"/>
      <c r="R125" s="85"/>
      <c r="S125" s="85"/>
      <c r="T125" s="85"/>
      <c r="U125" s="85"/>
      <c r="V125" s="85"/>
    </row>
    <row r="126" spans="1:22" ht="60">
      <c r="A126" s="80">
        <v>64</v>
      </c>
      <c r="B126" s="81">
        <v>64</v>
      </c>
      <c r="C126" s="82" t="s">
        <v>292</v>
      </c>
      <c r="D126" s="83" t="s">
        <v>143</v>
      </c>
      <c r="E126" s="84">
        <v>42.8</v>
      </c>
      <c r="F126" s="85" t="s">
        <v>293</v>
      </c>
      <c r="G126" s="84"/>
      <c r="H126" s="84">
        <v>43</v>
      </c>
      <c r="I126" s="84" t="s">
        <v>294</v>
      </c>
      <c r="J126" s="84"/>
      <c r="K126" s="84">
        <v>206</v>
      </c>
      <c r="L126" s="85" t="s">
        <v>295</v>
      </c>
      <c r="M126" s="85"/>
      <c r="N126" s="85" t="s">
        <v>97</v>
      </c>
      <c r="O126" s="85"/>
      <c r="P126" s="85"/>
      <c r="Q126" s="85"/>
      <c r="R126" s="85"/>
      <c r="S126" s="85"/>
      <c r="T126" s="85"/>
      <c r="U126" s="85"/>
      <c r="V126" s="85"/>
    </row>
    <row r="127" spans="1:22" ht="72">
      <c r="A127" s="80">
        <v>65</v>
      </c>
      <c r="B127" s="81">
        <v>65</v>
      </c>
      <c r="C127" s="82" t="s">
        <v>227</v>
      </c>
      <c r="D127" s="83" t="s">
        <v>228</v>
      </c>
      <c r="E127" s="84">
        <v>1327.37</v>
      </c>
      <c r="F127" s="85" t="s">
        <v>229</v>
      </c>
      <c r="G127" s="84">
        <v>12.38</v>
      </c>
      <c r="H127" s="84" t="s">
        <v>230</v>
      </c>
      <c r="I127" s="84" t="s">
        <v>231</v>
      </c>
      <c r="J127" s="84"/>
      <c r="K127" s="84" t="s">
        <v>232</v>
      </c>
      <c r="L127" s="85" t="s">
        <v>233</v>
      </c>
      <c r="M127" s="85"/>
      <c r="N127" s="85" t="s">
        <v>79</v>
      </c>
      <c r="O127" s="85"/>
      <c r="P127" s="85"/>
      <c r="Q127" s="85"/>
      <c r="R127" s="85"/>
      <c r="S127" s="85"/>
      <c r="T127" s="85"/>
      <c r="U127" s="85"/>
      <c r="V127" s="85">
        <v>1</v>
      </c>
    </row>
    <row r="128" spans="1:22" ht="18.399999999999999" customHeight="1">
      <c r="A128" s="117" t="s">
        <v>296</v>
      </c>
      <c r="B128" s="118"/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</row>
    <row r="129" spans="1:22" ht="72">
      <c r="A129" s="80">
        <v>66</v>
      </c>
      <c r="B129" s="81">
        <v>66</v>
      </c>
      <c r="C129" s="82" t="s">
        <v>88</v>
      </c>
      <c r="D129" s="83" t="s">
        <v>89</v>
      </c>
      <c r="E129" s="84">
        <v>13.69</v>
      </c>
      <c r="F129" s="85">
        <v>13.69</v>
      </c>
      <c r="G129" s="84"/>
      <c r="H129" s="84" t="s">
        <v>90</v>
      </c>
      <c r="I129" s="84">
        <v>3</v>
      </c>
      <c r="J129" s="84"/>
      <c r="K129" s="84" t="s">
        <v>91</v>
      </c>
      <c r="L129" s="85">
        <v>38</v>
      </c>
      <c r="M129" s="85"/>
      <c r="N129" s="85" t="s">
        <v>79</v>
      </c>
      <c r="O129" s="85"/>
      <c r="P129" s="85"/>
      <c r="Q129" s="85"/>
      <c r="R129" s="85"/>
      <c r="S129" s="85"/>
      <c r="T129" s="85"/>
      <c r="U129" s="85"/>
      <c r="V129" s="85"/>
    </row>
    <row r="130" spans="1:22" ht="18.399999999999999" customHeight="1">
      <c r="A130" s="117" t="s">
        <v>297</v>
      </c>
      <c r="B130" s="118"/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</row>
    <row r="131" spans="1:22" ht="60">
      <c r="A131" s="80">
        <v>67</v>
      </c>
      <c r="B131" s="81">
        <v>67</v>
      </c>
      <c r="C131" s="82" t="s">
        <v>298</v>
      </c>
      <c r="D131" s="83" t="s">
        <v>228</v>
      </c>
      <c r="E131" s="84">
        <v>317.45999999999998</v>
      </c>
      <c r="F131" s="85">
        <v>317.45999999999998</v>
      </c>
      <c r="G131" s="84"/>
      <c r="H131" s="84" t="s">
        <v>299</v>
      </c>
      <c r="I131" s="84">
        <v>3</v>
      </c>
      <c r="J131" s="84"/>
      <c r="K131" s="84" t="s">
        <v>300</v>
      </c>
      <c r="L131" s="85">
        <v>35</v>
      </c>
      <c r="M131" s="85"/>
      <c r="N131" s="85" t="s">
        <v>79</v>
      </c>
      <c r="O131" s="85"/>
      <c r="P131" s="85"/>
      <c r="Q131" s="85"/>
      <c r="R131" s="85"/>
      <c r="S131" s="85"/>
      <c r="T131" s="85"/>
      <c r="U131" s="85"/>
      <c r="V131" s="85"/>
    </row>
    <row r="132" spans="1:22" ht="60">
      <c r="A132" s="80">
        <v>68</v>
      </c>
      <c r="B132" s="81">
        <v>68</v>
      </c>
      <c r="C132" s="82" t="s">
        <v>301</v>
      </c>
      <c r="D132" s="83" t="s">
        <v>228</v>
      </c>
      <c r="E132" s="84">
        <v>3566.26</v>
      </c>
      <c r="F132" s="85" t="s">
        <v>302</v>
      </c>
      <c r="G132" s="84" t="s">
        <v>303</v>
      </c>
      <c r="H132" s="84" t="s">
        <v>304</v>
      </c>
      <c r="I132" s="84" t="s">
        <v>305</v>
      </c>
      <c r="J132" s="84"/>
      <c r="K132" s="84" t="s">
        <v>306</v>
      </c>
      <c r="L132" s="85" t="s">
        <v>307</v>
      </c>
      <c r="M132" s="85"/>
      <c r="N132" s="85" t="s">
        <v>79</v>
      </c>
      <c r="O132" s="85"/>
      <c r="P132" s="85"/>
      <c r="Q132" s="85"/>
      <c r="R132" s="85"/>
      <c r="S132" s="85"/>
      <c r="T132" s="85"/>
      <c r="U132" s="85"/>
      <c r="V132" s="85"/>
    </row>
    <row r="133" spans="1:22" ht="18.399999999999999" customHeight="1">
      <c r="A133" s="117" t="s">
        <v>80</v>
      </c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</row>
    <row r="134" spans="1:22" ht="72">
      <c r="A134" s="80">
        <v>69</v>
      </c>
      <c r="B134" s="81">
        <v>69</v>
      </c>
      <c r="C134" s="82" t="s">
        <v>88</v>
      </c>
      <c r="D134" s="83" t="s">
        <v>308</v>
      </c>
      <c r="E134" s="84">
        <v>13.69</v>
      </c>
      <c r="F134" s="85">
        <v>13.69</v>
      </c>
      <c r="G134" s="84"/>
      <c r="H134" s="84" t="s">
        <v>309</v>
      </c>
      <c r="I134" s="84">
        <v>1</v>
      </c>
      <c r="J134" s="84"/>
      <c r="K134" s="84" t="s">
        <v>310</v>
      </c>
      <c r="L134" s="85">
        <v>11</v>
      </c>
      <c r="M134" s="85"/>
      <c r="N134" s="85" t="s">
        <v>79</v>
      </c>
      <c r="O134" s="85"/>
      <c r="P134" s="85"/>
      <c r="Q134" s="85"/>
      <c r="R134" s="85"/>
      <c r="S134" s="85"/>
      <c r="T134" s="85"/>
      <c r="U134" s="85"/>
      <c r="V134" s="85"/>
    </row>
    <row r="135" spans="1:22" ht="72">
      <c r="A135" s="80">
        <v>70</v>
      </c>
      <c r="B135" s="81">
        <v>70</v>
      </c>
      <c r="C135" s="82" t="s">
        <v>262</v>
      </c>
      <c r="D135" s="83" t="s">
        <v>228</v>
      </c>
      <c r="E135" s="84">
        <v>2250.2399999999998</v>
      </c>
      <c r="F135" s="85" t="s">
        <v>263</v>
      </c>
      <c r="G135" s="84" t="s">
        <v>264</v>
      </c>
      <c r="H135" s="84" t="s">
        <v>265</v>
      </c>
      <c r="I135" s="84" t="s">
        <v>266</v>
      </c>
      <c r="J135" s="84"/>
      <c r="K135" s="84" t="s">
        <v>267</v>
      </c>
      <c r="L135" s="85" t="s">
        <v>268</v>
      </c>
      <c r="M135" s="85"/>
      <c r="N135" s="85" t="s">
        <v>79</v>
      </c>
      <c r="O135" s="85"/>
      <c r="P135" s="85"/>
      <c r="Q135" s="85"/>
      <c r="R135" s="85"/>
      <c r="S135" s="85"/>
      <c r="T135" s="85"/>
      <c r="U135" s="85"/>
      <c r="V135" s="85"/>
    </row>
    <row r="136" spans="1:22" ht="18.399999999999999" customHeight="1">
      <c r="A136" s="117" t="s">
        <v>311</v>
      </c>
      <c r="B136" s="118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</row>
    <row r="137" spans="1:22" ht="72">
      <c r="A137" s="86">
        <v>71</v>
      </c>
      <c r="B137" s="87">
        <v>71</v>
      </c>
      <c r="C137" s="88" t="s">
        <v>88</v>
      </c>
      <c r="D137" s="89" t="s">
        <v>312</v>
      </c>
      <c r="E137" s="90">
        <v>13.69</v>
      </c>
      <c r="F137" s="91">
        <v>13.69</v>
      </c>
      <c r="G137" s="90"/>
      <c r="H137" s="90" t="s">
        <v>313</v>
      </c>
      <c r="I137" s="90">
        <v>7</v>
      </c>
      <c r="J137" s="90"/>
      <c r="K137" s="90" t="s">
        <v>314</v>
      </c>
      <c r="L137" s="91">
        <v>75</v>
      </c>
      <c r="M137" s="91"/>
      <c r="N137" s="91" t="s">
        <v>79</v>
      </c>
      <c r="O137" s="91"/>
      <c r="P137" s="91"/>
      <c r="Q137" s="91"/>
      <c r="R137" s="91"/>
      <c r="S137" s="91"/>
      <c r="T137" s="91"/>
      <c r="U137" s="91"/>
      <c r="V137" s="91"/>
    </row>
    <row r="138" spans="1:22" ht="19.350000000000001" customHeight="1">
      <c r="A138" s="119" t="s">
        <v>315</v>
      </c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</row>
    <row r="139" spans="1:22" ht="18.399999999999999" customHeight="1">
      <c r="A139" s="117" t="s">
        <v>316</v>
      </c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</row>
    <row r="140" spans="1:22" ht="72">
      <c r="A140" s="80">
        <v>72</v>
      </c>
      <c r="B140" s="81">
        <v>72</v>
      </c>
      <c r="C140" s="82" t="s">
        <v>317</v>
      </c>
      <c r="D140" s="83" t="s">
        <v>318</v>
      </c>
      <c r="E140" s="84">
        <v>3.95</v>
      </c>
      <c r="F140" s="85">
        <v>3.95</v>
      </c>
      <c r="G140" s="84"/>
      <c r="H140" s="84" t="s">
        <v>309</v>
      </c>
      <c r="I140" s="84">
        <v>1</v>
      </c>
      <c r="J140" s="84"/>
      <c r="K140" s="84" t="s">
        <v>319</v>
      </c>
      <c r="L140" s="85">
        <v>13</v>
      </c>
      <c r="M140" s="85"/>
      <c r="N140" s="85" t="s">
        <v>79</v>
      </c>
      <c r="O140" s="85"/>
      <c r="P140" s="85"/>
      <c r="Q140" s="85"/>
      <c r="R140" s="85"/>
      <c r="S140" s="85"/>
      <c r="T140" s="85"/>
      <c r="U140" s="85"/>
      <c r="V140" s="85"/>
    </row>
    <row r="141" spans="1:22" ht="18.399999999999999" customHeight="1">
      <c r="A141" s="117" t="s">
        <v>320</v>
      </c>
      <c r="B141" s="118"/>
      <c r="C141" s="118"/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</row>
    <row r="142" spans="1:22" ht="72">
      <c r="A142" s="80">
        <v>73</v>
      </c>
      <c r="B142" s="81">
        <v>73</v>
      </c>
      <c r="C142" s="82" t="s">
        <v>317</v>
      </c>
      <c r="D142" s="83" t="s">
        <v>321</v>
      </c>
      <c r="E142" s="84">
        <v>3.95</v>
      </c>
      <c r="F142" s="85">
        <v>3.95</v>
      </c>
      <c r="G142" s="84"/>
      <c r="H142" s="84" t="s">
        <v>309</v>
      </c>
      <c r="I142" s="84">
        <v>1</v>
      </c>
      <c r="J142" s="84"/>
      <c r="K142" s="84" t="s">
        <v>322</v>
      </c>
      <c r="L142" s="85">
        <v>8</v>
      </c>
      <c r="M142" s="85"/>
      <c r="N142" s="85" t="s">
        <v>79</v>
      </c>
      <c r="O142" s="85"/>
      <c r="P142" s="85"/>
      <c r="Q142" s="85"/>
      <c r="R142" s="85"/>
      <c r="S142" s="85"/>
      <c r="T142" s="85"/>
      <c r="U142" s="85"/>
      <c r="V142" s="85"/>
    </row>
    <row r="143" spans="1:22" ht="18.399999999999999" customHeight="1">
      <c r="A143" s="117" t="s">
        <v>323</v>
      </c>
      <c r="B143" s="118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</row>
    <row r="144" spans="1:22" ht="84">
      <c r="A144" s="80">
        <v>74</v>
      </c>
      <c r="B144" s="81">
        <v>74</v>
      </c>
      <c r="C144" s="82" t="s">
        <v>324</v>
      </c>
      <c r="D144" s="83" t="s">
        <v>166</v>
      </c>
      <c r="E144" s="84">
        <v>4104.3</v>
      </c>
      <c r="F144" s="85" t="s">
        <v>325</v>
      </c>
      <c r="G144" s="84">
        <v>1.03</v>
      </c>
      <c r="H144" s="84" t="s">
        <v>326</v>
      </c>
      <c r="I144" s="84" t="s">
        <v>327</v>
      </c>
      <c r="J144" s="84"/>
      <c r="K144" s="84" t="s">
        <v>328</v>
      </c>
      <c r="L144" s="85" t="s">
        <v>329</v>
      </c>
      <c r="M144" s="85"/>
      <c r="N144" s="85" t="s">
        <v>79</v>
      </c>
      <c r="O144" s="85"/>
      <c r="P144" s="85"/>
      <c r="Q144" s="85"/>
      <c r="R144" s="85"/>
      <c r="S144" s="85"/>
      <c r="T144" s="85"/>
      <c r="U144" s="85"/>
      <c r="V144" s="85"/>
    </row>
    <row r="145" spans="1:22" ht="18.399999999999999" customHeight="1">
      <c r="A145" s="117" t="s">
        <v>330</v>
      </c>
      <c r="B145" s="118"/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</row>
    <row r="146" spans="1:22" ht="60">
      <c r="A146" s="80">
        <v>75</v>
      </c>
      <c r="B146" s="81">
        <v>75</v>
      </c>
      <c r="C146" s="82" t="s">
        <v>298</v>
      </c>
      <c r="D146" s="83" t="s">
        <v>228</v>
      </c>
      <c r="E146" s="84">
        <v>317.45999999999998</v>
      </c>
      <c r="F146" s="85">
        <v>317.45999999999998</v>
      </c>
      <c r="G146" s="84"/>
      <c r="H146" s="84" t="s">
        <v>299</v>
      </c>
      <c r="I146" s="84">
        <v>3</v>
      </c>
      <c r="J146" s="84"/>
      <c r="K146" s="84" t="s">
        <v>300</v>
      </c>
      <c r="L146" s="85">
        <v>35</v>
      </c>
      <c r="M146" s="85"/>
      <c r="N146" s="85" t="s">
        <v>79</v>
      </c>
      <c r="O146" s="85"/>
      <c r="P146" s="85"/>
      <c r="Q146" s="85"/>
      <c r="R146" s="85"/>
      <c r="S146" s="85"/>
      <c r="T146" s="85"/>
      <c r="U146" s="85"/>
      <c r="V146" s="85"/>
    </row>
    <row r="147" spans="1:22" ht="60">
      <c r="A147" s="80">
        <v>76</v>
      </c>
      <c r="B147" s="81">
        <v>76</v>
      </c>
      <c r="C147" s="82" t="s">
        <v>331</v>
      </c>
      <c r="D147" s="83" t="s">
        <v>228</v>
      </c>
      <c r="E147" s="84">
        <v>2327.88</v>
      </c>
      <c r="F147" s="85" t="s">
        <v>332</v>
      </c>
      <c r="G147" s="84" t="s">
        <v>303</v>
      </c>
      <c r="H147" s="84" t="s">
        <v>333</v>
      </c>
      <c r="I147" s="84" t="s">
        <v>334</v>
      </c>
      <c r="J147" s="84"/>
      <c r="K147" s="84" t="s">
        <v>335</v>
      </c>
      <c r="L147" s="85" t="s">
        <v>336</v>
      </c>
      <c r="M147" s="85"/>
      <c r="N147" s="85" t="s">
        <v>79</v>
      </c>
      <c r="O147" s="85"/>
      <c r="P147" s="85"/>
      <c r="Q147" s="85"/>
      <c r="R147" s="85"/>
      <c r="S147" s="85"/>
      <c r="T147" s="85"/>
      <c r="U147" s="85"/>
      <c r="V147" s="85"/>
    </row>
    <row r="148" spans="1:22" ht="18.399999999999999" customHeight="1">
      <c r="A148" s="117" t="s">
        <v>337</v>
      </c>
      <c r="B148" s="118"/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</row>
    <row r="149" spans="1:22" ht="72">
      <c r="A149" s="86">
        <v>77</v>
      </c>
      <c r="B149" s="87">
        <v>77</v>
      </c>
      <c r="C149" s="88" t="s">
        <v>317</v>
      </c>
      <c r="D149" s="89" t="s">
        <v>321</v>
      </c>
      <c r="E149" s="90">
        <v>3.95</v>
      </c>
      <c r="F149" s="91">
        <v>3.95</v>
      </c>
      <c r="G149" s="90"/>
      <c r="H149" s="90" t="s">
        <v>309</v>
      </c>
      <c r="I149" s="90">
        <v>1</v>
      </c>
      <c r="J149" s="90"/>
      <c r="K149" s="90" t="s">
        <v>322</v>
      </c>
      <c r="L149" s="91">
        <v>8</v>
      </c>
      <c r="M149" s="91"/>
      <c r="N149" s="91" t="s">
        <v>79</v>
      </c>
      <c r="O149" s="91"/>
      <c r="P149" s="91"/>
      <c r="Q149" s="91"/>
      <c r="R149" s="91"/>
      <c r="S149" s="91"/>
      <c r="T149" s="91"/>
      <c r="U149" s="91"/>
      <c r="V149" s="91"/>
    </row>
    <row r="150" spans="1:22" ht="19.350000000000001" customHeight="1">
      <c r="A150" s="119" t="s">
        <v>338</v>
      </c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</row>
    <row r="151" spans="1:22" ht="18.399999999999999" customHeight="1">
      <c r="A151" s="117" t="s">
        <v>337</v>
      </c>
      <c r="B151" s="118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</row>
    <row r="152" spans="1:22" ht="72">
      <c r="A152" s="80">
        <v>78</v>
      </c>
      <c r="B152" s="81">
        <v>78</v>
      </c>
      <c r="C152" s="82" t="s">
        <v>317</v>
      </c>
      <c r="D152" s="83" t="s">
        <v>321</v>
      </c>
      <c r="E152" s="84">
        <v>3.95</v>
      </c>
      <c r="F152" s="85">
        <v>3.95</v>
      </c>
      <c r="G152" s="84"/>
      <c r="H152" s="84" t="s">
        <v>309</v>
      </c>
      <c r="I152" s="84">
        <v>1</v>
      </c>
      <c r="J152" s="84"/>
      <c r="K152" s="84" t="s">
        <v>322</v>
      </c>
      <c r="L152" s="85">
        <v>8</v>
      </c>
      <c r="M152" s="85"/>
      <c r="N152" s="85" t="s">
        <v>79</v>
      </c>
      <c r="O152" s="85"/>
      <c r="P152" s="85"/>
      <c r="Q152" s="85"/>
      <c r="R152" s="85"/>
      <c r="S152" s="85"/>
      <c r="T152" s="85"/>
      <c r="U152" s="85"/>
      <c r="V152" s="85"/>
    </row>
    <row r="153" spans="1:22" ht="18.399999999999999" customHeight="1">
      <c r="A153" s="117" t="s">
        <v>339</v>
      </c>
      <c r="B153" s="118"/>
      <c r="C153" s="118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</row>
    <row r="154" spans="1:22" ht="72">
      <c r="A154" s="80">
        <v>79</v>
      </c>
      <c r="B154" s="81">
        <v>79</v>
      </c>
      <c r="C154" s="82" t="s">
        <v>227</v>
      </c>
      <c r="D154" s="83" t="s">
        <v>166</v>
      </c>
      <c r="E154" s="84">
        <v>1327.37</v>
      </c>
      <c r="F154" s="85" t="s">
        <v>229</v>
      </c>
      <c r="G154" s="84">
        <v>12.38</v>
      </c>
      <c r="H154" s="84" t="s">
        <v>280</v>
      </c>
      <c r="I154" s="84" t="s">
        <v>281</v>
      </c>
      <c r="J154" s="84"/>
      <c r="K154" s="84" t="s">
        <v>282</v>
      </c>
      <c r="L154" s="85" t="s">
        <v>283</v>
      </c>
      <c r="M154" s="85"/>
      <c r="N154" s="85" t="s">
        <v>79</v>
      </c>
      <c r="O154" s="85"/>
      <c r="P154" s="85"/>
      <c r="Q154" s="85"/>
      <c r="R154" s="85"/>
      <c r="S154" s="85"/>
      <c r="T154" s="85"/>
      <c r="U154" s="85"/>
      <c r="V154" s="85">
        <v>1</v>
      </c>
    </row>
    <row r="155" spans="1:22" ht="48">
      <c r="A155" s="80">
        <v>80</v>
      </c>
      <c r="B155" s="81">
        <v>80</v>
      </c>
      <c r="C155" s="82" t="s">
        <v>340</v>
      </c>
      <c r="D155" s="83" t="s">
        <v>99</v>
      </c>
      <c r="E155" s="84">
        <v>60.8</v>
      </c>
      <c r="F155" s="85" t="s">
        <v>341</v>
      </c>
      <c r="G155" s="84"/>
      <c r="H155" s="84">
        <v>122</v>
      </c>
      <c r="I155" s="84" t="s">
        <v>342</v>
      </c>
      <c r="J155" s="84"/>
      <c r="K155" s="84">
        <v>379</v>
      </c>
      <c r="L155" s="85" t="s">
        <v>343</v>
      </c>
      <c r="M155" s="85"/>
      <c r="N155" s="85" t="s">
        <v>97</v>
      </c>
      <c r="O155" s="85"/>
      <c r="P155" s="85"/>
      <c r="Q155" s="85"/>
      <c r="R155" s="85"/>
      <c r="S155" s="85"/>
      <c r="T155" s="85"/>
      <c r="U155" s="85"/>
      <c r="V155" s="85"/>
    </row>
    <row r="156" spans="1:22" ht="18.399999999999999" customHeight="1">
      <c r="A156" s="117" t="s">
        <v>344</v>
      </c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</row>
    <row r="157" spans="1:22" ht="72">
      <c r="A157" s="80">
        <v>81</v>
      </c>
      <c r="B157" s="81">
        <v>81</v>
      </c>
      <c r="C157" s="82" t="s">
        <v>72</v>
      </c>
      <c r="D157" s="83" t="s">
        <v>345</v>
      </c>
      <c r="E157" s="84">
        <v>508.07</v>
      </c>
      <c r="F157" s="85" t="s">
        <v>74</v>
      </c>
      <c r="G157" s="84">
        <v>1.03</v>
      </c>
      <c r="H157" s="84" t="s">
        <v>346</v>
      </c>
      <c r="I157" s="84" t="s">
        <v>347</v>
      </c>
      <c r="J157" s="84"/>
      <c r="K157" s="84" t="s">
        <v>348</v>
      </c>
      <c r="L157" s="85" t="s">
        <v>349</v>
      </c>
      <c r="M157" s="85"/>
      <c r="N157" s="85" t="s">
        <v>79</v>
      </c>
      <c r="O157" s="85"/>
      <c r="P157" s="85"/>
      <c r="Q157" s="85"/>
      <c r="R157" s="85"/>
      <c r="S157" s="85"/>
      <c r="T157" s="85"/>
      <c r="U157" s="85"/>
      <c r="V157" s="85"/>
    </row>
    <row r="158" spans="1:22" ht="72">
      <c r="A158" s="80">
        <v>82</v>
      </c>
      <c r="B158" s="81">
        <v>82</v>
      </c>
      <c r="C158" s="82" t="s">
        <v>350</v>
      </c>
      <c r="D158" s="83" t="s">
        <v>351</v>
      </c>
      <c r="E158" s="84">
        <v>5.36</v>
      </c>
      <c r="F158" s="85">
        <v>2.16</v>
      </c>
      <c r="G158" s="84" t="s">
        <v>352</v>
      </c>
      <c r="H158" s="84" t="s">
        <v>353</v>
      </c>
      <c r="I158" s="84">
        <v>216</v>
      </c>
      <c r="J158" s="84" t="s">
        <v>354</v>
      </c>
      <c r="K158" s="84" t="s">
        <v>355</v>
      </c>
      <c r="L158" s="85">
        <v>2377</v>
      </c>
      <c r="M158" s="85"/>
      <c r="N158" s="85" t="s">
        <v>79</v>
      </c>
      <c r="O158" s="85"/>
      <c r="P158" s="85"/>
      <c r="Q158" s="85"/>
      <c r="R158" s="85"/>
      <c r="S158" s="85"/>
      <c r="T158" s="85"/>
      <c r="U158" s="85"/>
      <c r="V158" s="85" t="s">
        <v>356</v>
      </c>
    </row>
    <row r="159" spans="1:22" ht="36">
      <c r="A159" s="86">
        <v>83</v>
      </c>
      <c r="B159" s="87">
        <v>83</v>
      </c>
      <c r="C159" s="88" t="s">
        <v>357</v>
      </c>
      <c r="D159" s="89" t="s">
        <v>358</v>
      </c>
      <c r="E159" s="90">
        <v>11011</v>
      </c>
      <c r="F159" s="91" t="s">
        <v>359</v>
      </c>
      <c r="G159" s="90"/>
      <c r="H159" s="90">
        <v>110</v>
      </c>
      <c r="I159" s="90" t="s">
        <v>360</v>
      </c>
      <c r="J159" s="90"/>
      <c r="K159" s="90">
        <v>31</v>
      </c>
      <c r="L159" s="91" t="s">
        <v>361</v>
      </c>
      <c r="M159" s="91"/>
      <c r="N159" s="91" t="s">
        <v>97</v>
      </c>
      <c r="O159" s="91"/>
      <c r="P159" s="91"/>
      <c r="Q159" s="91"/>
      <c r="R159" s="91"/>
      <c r="S159" s="91"/>
      <c r="T159" s="91"/>
      <c r="U159" s="91"/>
      <c r="V159" s="91"/>
    </row>
    <row r="160" spans="1:22" ht="19.350000000000001" customHeight="1">
      <c r="A160" s="119" t="s">
        <v>362</v>
      </c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</row>
    <row r="161" spans="1:22" ht="18.399999999999999" customHeight="1">
      <c r="A161" s="117" t="s">
        <v>190</v>
      </c>
      <c r="B161" s="118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</row>
    <row r="162" spans="1:22" ht="72">
      <c r="A162" s="80">
        <v>84</v>
      </c>
      <c r="B162" s="81">
        <v>84</v>
      </c>
      <c r="C162" s="82" t="s">
        <v>262</v>
      </c>
      <c r="D162" s="83" t="s">
        <v>166</v>
      </c>
      <c r="E162" s="84">
        <v>2250.2399999999998</v>
      </c>
      <c r="F162" s="85" t="s">
        <v>263</v>
      </c>
      <c r="G162" s="84" t="s">
        <v>264</v>
      </c>
      <c r="H162" s="84" t="s">
        <v>363</v>
      </c>
      <c r="I162" s="84" t="s">
        <v>364</v>
      </c>
      <c r="J162" s="84"/>
      <c r="K162" s="84" t="s">
        <v>365</v>
      </c>
      <c r="L162" s="85" t="s">
        <v>366</v>
      </c>
      <c r="M162" s="85"/>
      <c r="N162" s="85" t="s">
        <v>79</v>
      </c>
      <c r="O162" s="85"/>
      <c r="P162" s="85"/>
      <c r="Q162" s="85"/>
      <c r="R162" s="85"/>
      <c r="S162" s="85"/>
      <c r="T162" s="85"/>
      <c r="U162" s="85"/>
      <c r="V162" s="85"/>
    </row>
    <row r="163" spans="1:22" ht="120">
      <c r="A163" s="80">
        <v>85</v>
      </c>
      <c r="B163" s="81">
        <v>85</v>
      </c>
      <c r="C163" s="82" t="s">
        <v>81</v>
      </c>
      <c r="D163" s="83" t="s">
        <v>367</v>
      </c>
      <c r="E163" s="84">
        <v>2406.83</v>
      </c>
      <c r="F163" s="85" t="s">
        <v>83</v>
      </c>
      <c r="G163" s="84">
        <v>76.17</v>
      </c>
      <c r="H163" s="84" t="s">
        <v>368</v>
      </c>
      <c r="I163" s="84" t="s">
        <v>369</v>
      </c>
      <c r="J163" s="84">
        <v>5</v>
      </c>
      <c r="K163" s="84" t="s">
        <v>370</v>
      </c>
      <c r="L163" s="85" t="s">
        <v>371</v>
      </c>
      <c r="M163" s="85"/>
      <c r="N163" s="85" t="s">
        <v>79</v>
      </c>
      <c r="O163" s="85"/>
      <c r="P163" s="85"/>
      <c r="Q163" s="85"/>
      <c r="R163" s="85"/>
      <c r="S163" s="85"/>
      <c r="T163" s="85"/>
      <c r="U163" s="85"/>
      <c r="V163" s="85">
        <v>24</v>
      </c>
    </row>
    <row r="164" spans="1:22" ht="36">
      <c r="A164" s="80">
        <v>86</v>
      </c>
      <c r="B164" s="81">
        <v>86</v>
      </c>
      <c r="C164" s="82" t="s">
        <v>92</v>
      </c>
      <c r="D164" s="83" t="s">
        <v>372</v>
      </c>
      <c r="E164" s="84">
        <v>16.920000000000002</v>
      </c>
      <c r="F164" s="85" t="s">
        <v>94</v>
      </c>
      <c r="G164" s="84"/>
      <c r="H164" s="84">
        <v>102</v>
      </c>
      <c r="I164" s="84" t="s">
        <v>373</v>
      </c>
      <c r="J164" s="84"/>
      <c r="K164" s="84">
        <v>285</v>
      </c>
      <c r="L164" s="85" t="s">
        <v>374</v>
      </c>
      <c r="M164" s="85"/>
      <c r="N164" s="85" t="s">
        <v>97</v>
      </c>
      <c r="O164" s="85"/>
      <c r="P164" s="85"/>
      <c r="Q164" s="85"/>
      <c r="R164" s="85"/>
      <c r="S164" s="85"/>
      <c r="T164" s="85"/>
      <c r="U164" s="85"/>
      <c r="V164" s="85"/>
    </row>
    <row r="165" spans="1:22" ht="60">
      <c r="A165" s="80">
        <v>87</v>
      </c>
      <c r="B165" s="81">
        <v>87</v>
      </c>
      <c r="C165" s="82" t="s">
        <v>103</v>
      </c>
      <c r="D165" s="83" t="s">
        <v>99</v>
      </c>
      <c r="E165" s="84">
        <v>12.46</v>
      </c>
      <c r="F165" s="85" t="s">
        <v>104</v>
      </c>
      <c r="G165" s="84"/>
      <c r="H165" s="84">
        <v>25</v>
      </c>
      <c r="I165" s="84" t="s">
        <v>105</v>
      </c>
      <c r="J165" s="84"/>
      <c r="K165" s="84">
        <v>58</v>
      </c>
      <c r="L165" s="85" t="s">
        <v>106</v>
      </c>
      <c r="M165" s="85"/>
      <c r="N165" s="85" t="s">
        <v>97</v>
      </c>
      <c r="O165" s="85"/>
      <c r="P165" s="85"/>
      <c r="Q165" s="85"/>
      <c r="R165" s="85"/>
      <c r="S165" s="85"/>
      <c r="T165" s="85"/>
      <c r="U165" s="85"/>
      <c r="V165" s="85"/>
    </row>
    <row r="166" spans="1:22" ht="48">
      <c r="A166" s="86">
        <v>88</v>
      </c>
      <c r="B166" s="87">
        <v>88</v>
      </c>
      <c r="C166" s="88" t="s">
        <v>247</v>
      </c>
      <c r="D166" s="89" t="s">
        <v>99</v>
      </c>
      <c r="E166" s="90">
        <v>0.95</v>
      </c>
      <c r="F166" s="91" t="s">
        <v>248</v>
      </c>
      <c r="G166" s="90"/>
      <c r="H166" s="90">
        <v>2</v>
      </c>
      <c r="I166" s="90" t="s">
        <v>173</v>
      </c>
      <c r="J166" s="90"/>
      <c r="K166" s="90">
        <v>8</v>
      </c>
      <c r="L166" s="91" t="s">
        <v>197</v>
      </c>
      <c r="M166" s="91"/>
      <c r="N166" s="91" t="s">
        <v>97</v>
      </c>
      <c r="O166" s="91"/>
      <c r="P166" s="91"/>
      <c r="Q166" s="91"/>
      <c r="R166" s="91"/>
      <c r="S166" s="91"/>
      <c r="T166" s="91"/>
      <c r="U166" s="91"/>
      <c r="V166" s="91"/>
    </row>
    <row r="167" spans="1:22" ht="19.350000000000001" customHeight="1">
      <c r="A167" s="119" t="s">
        <v>375</v>
      </c>
      <c r="B167" s="120"/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</row>
    <row r="168" spans="1:22" ht="18.399999999999999" customHeight="1">
      <c r="A168" s="117" t="s">
        <v>376</v>
      </c>
      <c r="B168" s="118"/>
      <c r="C168" s="118"/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</row>
    <row r="169" spans="1:22" ht="60">
      <c r="A169" s="80">
        <v>89</v>
      </c>
      <c r="B169" s="81">
        <v>89</v>
      </c>
      <c r="C169" s="82" t="s">
        <v>298</v>
      </c>
      <c r="D169" s="83" t="s">
        <v>228</v>
      </c>
      <c r="E169" s="84">
        <v>317.45999999999998</v>
      </c>
      <c r="F169" s="85">
        <v>317.45999999999998</v>
      </c>
      <c r="G169" s="84"/>
      <c r="H169" s="84" t="s">
        <v>299</v>
      </c>
      <c r="I169" s="84">
        <v>3</v>
      </c>
      <c r="J169" s="84"/>
      <c r="K169" s="84" t="s">
        <v>300</v>
      </c>
      <c r="L169" s="85">
        <v>35</v>
      </c>
      <c r="M169" s="85"/>
      <c r="N169" s="85" t="s">
        <v>79</v>
      </c>
      <c r="O169" s="85"/>
      <c r="P169" s="85"/>
      <c r="Q169" s="85"/>
      <c r="R169" s="85"/>
      <c r="S169" s="85"/>
      <c r="T169" s="85"/>
      <c r="U169" s="85"/>
      <c r="V169" s="85"/>
    </row>
    <row r="170" spans="1:22" ht="18.399999999999999" customHeight="1">
      <c r="A170" s="117" t="s">
        <v>175</v>
      </c>
      <c r="B170" s="118"/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</row>
    <row r="171" spans="1:22" ht="72">
      <c r="A171" s="80">
        <v>90</v>
      </c>
      <c r="B171" s="81">
        <v>90</v>
      </c>
      <c r="C171" s="82" t="s">
        <v>377</v>
      </c>
      <c r="D171" s="83" t="s">
        <v>367</v>
      </c>
      <c r="E171" s="84">
        <v>18179.61</v>
      </c>
      <c r="F171" s="85" t="s">
        <v>378</v>
      </c>
      <c r="G171" s="84" t="s">
        <v>379</v>
      </c>
      <c r="H171" s="84" t="s">
        <v>380</v>
      </c>
      <c r="I171" s="84" t="s">
        <v>381</v>
      </c>
      <c r="J171" s="84">
        <v>16</v>
      </c>
      <c r="K171" s="84" t="s">
        <v>382</v>
      </c>
      <c r="L171" s="85" t="s">
        <v>383</v>
      </c>
      <c r="M171" s="85"/>
      <c r="N171" s="85" t="s">
        <v>79</v>
      </c>
      <c r="O171" s="85"/>
      <c r="P171" s="85"/>
      <c r="Q171" s="85"/>
      <c r="R171" s="85"/>
      <c r="S171" s="85"/>
      <c r="T171" s="85"/>
      <c r="U171" s="85"/>
      <c r="V171" s="85" t="s">
        <v>384</v>
      </c>
    </row>
    <row r="172" spans="1:22" ht="18.399999999999999" customHeight="1">
      <c r="A172" s="117" t="s">
        <v>175</v>
      </c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</row>
    <row r="173" spans="1:22" ht="96">
      <c r="A173" s="80">
        <v>91</v>
      </c>
      <c r="B173" s="81">
        <v>91</v>
      </c>
      <c r="C173" s="82" t="s">
        <v>385</v>
      </c>
      <c r="D173" s="83" t="s">
        <v>386</v>
      </c>
      <c r="E173" s="84">
        <v>2435.67</v>
      </c>
      <c r="F173" s="85" t="s">
        <v>387</v>
      </c>
      <c r="G173" s="84" t="s">
        <v>388</v>
      </c>
      <c r="H173" s="84" t="s">
        <v>389</v>
      </c>
      <c r="I173" s="84" t="s">
        <v>390</v>
      </c>
      <c r="J173" s="84">
        <v>2</v>
      </c>
      <c r="K173" s="84" t="s">
        <v>391</v>
      </c>
      <c r="L173" s="85" t="s">
        <v>392</v>
      </c>
      <c r="M173" s="85"/>
      <c r="N173" s="85" t="s">
        <v>79</v>
      </c>
      <c r="O173" s="85"/>
      <c r="P173" s="85"/>
      <c r="Q173" s="85"/>
      <c r="R173" s="85"/>
      <c r="S173" s="85"/>
      <c r="T173" s="85"/>
      <c r="U173" s="85"/>
      <c r="V173" s="85" t="s">
        <v>231</v>
      </c>
    </row>
    <row r="174" spans="1:22" ht="72">
      <c r="A174" s="80">
        <v>92</v>
      </c>
      <c r="B174" s="81">
        <v>92</v>
      </c>
      <c r="C174" s="82" t="s">
        <v>251</v>
      </c>
      <c r="D174" s="83" t="s">
        <v>345</v>
      </c>
      <c r="E174" s="84">
        <v>1010.59</v>
      </c>
      <c r="F174" s="85" t="s">
        <v>252</v>
      </c>
      <c r="G174" s="84">
        <v>5.16</v>
      </c>
      <c r="H174" s="84" t="s">
        <v>393</v>
      </c>
      <c r="I174" s="84" t="s">
        <v>394</v>
      </c>
      <c r="J174" s="84"/>
      <c r="K174" s="84" t="s">
        <v>395</v>
      </c>
      <c r="L174" s="85" t="s">
        <v>396</v>
      </c>
      <c r="M174" s="85"/>
      <c r="N174" s="85" t="s">
        <v>79</v>
      </c>
      <c r="O174" s="85"/>
      <c r="P174" s="85"/>
      <c r="Q174" s="85"/>
      <c r="R174" s="85"/>
      <c r="S174" s="85"/>
      <c r="T174" s="85"/>
      <c r="U174" s="85"/>
      <c r="V174" s="85">
        <v>1</v>
      </c>
    </row>
    <row r="175" spans="1:22" ht="48">
      <c r="A175" s="80">
        <v>93</v>
      </c>
      <c r="B175" s="81">
        <v>93</v>
      </c>
      <c r="C175" s="82" t="s">
        <v>397</v>
      </c>
      <c r="D175" s="83" t="s">
        <v>398</v>
      </c>
      <c r="E175" s="84">
        <v>43.5</v>
      </c>
      <c r="F175" s="85" t="s">
        <v>399</v>
      </c>
      <c r="G175" s="84"/>
      <c r="H175" s="84">
        <v>218</v>
      </c>
      <c r="I175" s="84" t="s">
        <v>400</v>
      </c>
      <c r="J175" s="84"/>
      <c r="K175" s="84">
        <v>582</v>
      </c>
      <c r="L175" s="85" t="s">
        <v>401</v>
      </c>
      <c r="M175" s="85"/>
      <c r="N175" s="85" t="s">
        <v>97</v>
      </c>
      <c r="O175" s="85"/>
      <c r="P175" s="85"/>
      <c r="Q175" s="85"/>
      <c r="R175" s="85"/>
      <c r="S175" s="85"/>
      <c r="T175" s="85"/>
      <c r="U175" s="85"/>
      <c r="V175" s="85"/>
    </row>
    <row r="176" spans="1:22" ht="18.399999999999999" customHeight="1">
      <c r="A176" s="117" t="s">
        <v>175</v>
      </c>
      <c r="B176" s="118"/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</row>
    <row r="177" spans="1:22" ht="96">
      <c r="A177" s="80">
        <v>94</v>
      </c>
      <c r="B177" s="81">
        <v>94</v>
      </c>
      <c r="C177" s="82" t="s">
        <v>402</v>
      </c>
      <c r="D177" s="83" t="s">
        <v>205</v>
      </c>
      <c r="E177" s="84">
        <v>7162.38</v>
      </c>
      <c r="F177" s="85" t="s">
        <v>403</v>
      </c>
      <c r="G177" s="84" t="s">
        <v>125</v>
      </c>
      <c r="H177" s="84" t="s">
        <v>404</v>
      </c>
      <c r="I177" s="84" t="s">
        <v>405</v>
      </c>
      <c r="J177" s="84"/>
      <c r="K177" s="84" t="s">
        <v>406</v>
      </c>
      <c r="L177" s="85" t="s">
        <v>407</v>
      </c>
      <c r="M177" s="85"/>
      <c r="N177" s="85" t="s">
        <v>79</v>
      </c>
      <c r="O177" s="85"/>
      <c r="P177" s="85"/>
      <c r="Q177" s="85"/>
      <c r="R177" s="85"/>
      <c r="S177" s="85"/>
      <c r="T177" s="85"/>
      <c r="U177" s="85"/>
      <c r="V177" s="85"/>
    </row>
    <row r="178" spans="1:22" ht="36">
      <c r="A178" s="80">
        <v>95</v>
      </c>
      <c r="B178" s="81">
        <v>95</v>
      </c>
      <c r="C178" s="82" t="s">
        <v>408</v>
      </c>
      <c r="D178" s="83" t="s">
        <v>143</v>
      </c>
      <c r="E178" s="84">
        <v>73.8</v>
      </c>
      <c r="F178" s="85" t="s">
        <v>409</v>
      </c>
      <c r="G178" s="84"/>
      <c r="H178" s="84">
        <v>74</v>
      </c>
      <c r="I178" s="84" t="s">
        <v>410</v>
      </c>
      <c r="J178" s="84"/>
      <c r="K178" s="84">
        <v>416</v>
      </c>
      <c r="L178" s="85" t="s">
        <v>411</v>
      </c>
      <c r="M178" s="85"/>
      <c r="N178" s="85" t="s">
        <v>97</v>
      </c>
      <c r="O178" s="85"/>
      <c r="P178" s="85"/>
      <c r="Q178" s="85"/>
      <c r="R178" s="85"/>
      <c r="S178" s="85"/>
      <c r="T178" s="85"/>
      <c r="U178" s="85"/>
      <c r="V178" s="85"/>
    </row>
    <row r="179" spans="1:22" ht="18.399999999999999" customHeight="1">
      <c r="A179" s="117" t="s">
        <v>412</v>
      </c>
      <c r="B179" s="118"/>
      <c r="C179" s="118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</row>
    <row r="180" spans="1:22" ht="96">
      <c r="A180" s="86">
        <v>96</v>
      </c>
      <c r="B180" s="87">
        <v>96</v>
      </c>
      <c r="C180" s="88" t="s">
        <v>385</v>
      </c>
      <c r="D180" s="89" t="s">
        <v>82</v>
      </c>
      <c r="E180" s="90">
        <v>2435.67</v>
      </c>
      <c r="F180" s="91" t="s">
        <v>387</v>
      </c>
      <c r="G180" s="90" t="s">
        <v>388</v>
      </c>
      <c r="H180" s="90" t="s">
        <v>413</v>
      </c>
      <c r="I180" s="90" t="s">
        <v>414</v>
      </c>
      <c r="J180" s="90">
        <v>2</v>
      </c>
      <c r="K180" s="90" t="s">
        <v>415</v>
      </c>
      <c r="L180" s="91" t="s">
        <v>416</v>
      </c>
      <c r="M180" s="91"/>
      <c r="N180" s="91" t="s">
        <v>79</v>
      </c>
      <c r="O180" s="91"/>
      <c r="P180" s="91"/>
      <c r="Q180" s="91"/>
      <c r="R180" s="91"/>
      <c r="S180" s="91"/>
      <c r="T180" s="91"/>
      <c r="U180" s="91"/>
      <c r="V180" s="91">
        <v>9</v>
      </c>
    </row>
    <row r="181" spans="1:22" ht="19.350000000000001" customHeight="1">
      <c r="A181" s="119" t="s">
        <v>417</v>
      </c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</row>
    <row r="182" spans="1:22" ht="18.399999999999999" customHeight="1">
      <c r="A182" s="117" t="s">
        <v>418</v>
      </c>
      <c r="B182" s="118"/>
      <c r="C182" s="118"/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</row>
    <row r="183" spans="1:22" ht="72">
      <c r="A183" s="80">
        <v>97</v>
      </c>
      <c r="B183" s="81">
        <v>97</v>
      </c>
      <c r="C183" s="82" t="s">
        <v>419</v>
      </c>
      <c r="D183" s="83" t="s">
        <v>82</v>
      </c>
      <c r="E183" s="84">
        <v>8273.76</v>
      </c>
      <c r="F183" s="85" t="s">
        <v>420</v>
      </c>
      <c r="G183" s="84" t="s">
        <v>421</v>
      </c>
      <c r="H183" s="84" t="s">
        <v>422</v>
      </c>
      <c r="I183" s="84" t="s">
        <v>423</v>
      </c>
      <c r="J183" s="84">
        <v>2</v>
      </c>
      <c r="K183" s="84" t="s">
        <v>424</v>
      </c>
      <c r="L183" s="85" t="s">
        <v>425</v>
      </c>
      <c r="M183" s="85"/>
      <c r="N183" s="85" t="s">
        <v>79</v>
      </c>
      <c r="O183" s="85"/>
      <c r="P183" s="85"/>
      <c r="Q183" s="85"/>
      <c r="R183" s="85"/>
      <c r="S183" s="85"/>
      <c r="T183" s="85"/>
      <c r="U183" s="85"/>
      <c r="V183" s="85" t="s">
        <v>426</v>
      </c>
    </row>
    <row r="184" spans="1:22" ht="36">
      <c r="A184" s="80">
        <v>98</v>
      </c>
      <c r="B184" s="81">
        <v>98</v>
      </c>
      <c r="C184" s="82" t="s">
        <v>288</v>
      </c>
      <c r="D184" s="83" t="s">
        <v>289</v>
      </c>
      <c r="E184" s="84">
        <v>77.7</v>
      </c>
      <c r="F184" s="85" t="s">
        <v>290</v>
      </c>
      <c r="G184" s="84"/>
      <c r="H184" s="84">
        <v>8</v>
      </c>
      <c r="I184" s="84" t="s">
        <v>197</v>
      </c>
      <c r="J184" s="84"/>
      <c r="K184" s="84">
        <v>36</v>
      </c>
      <c r="L184" s="85" t="s">
        <v>198</v>
      </c>
      <c r="M184" s="85"/>
      <c r="N184" s="85" t="s">
        <v>97</v>
      </c>
      <c r="O184" s="85"/>
      <c r="P184" s="85"/>
      <c r="Q184" s="85"/>
      <c r="R184" s="85"/>
      <c r="S184" s="85"/>
      <c r="T184" s="85"/>
      <c r="U184" s="85"/>
      <c r="V184" s="85"/>
    </row>
    <row r="185" spans="1:22" ht="72">
      <c r="A185" s="80">
        <v>99</v>
      </c>
      <c r="B185" s="81">
        <v>99</v>
      </c>
      <c r="C185" s="82" t="s">
        <v>227</v>
      </c>
      <c r="D185" s="83" t="s">
        <v>228</v>
      </c>
      <c r="E185" s="84">
        <v>1327.37</v>
      </c>
      <c r="F185" s="85" t="s">
        <v>229</v>
      </c>
      <c r="G185" s="84">
        <v>12.38</v>
      </c>
      <c r="H185" s="84" t="s">
        <v>230</v>
      </c>
      <c r="I185" s="84" t="s">
        <v>231</v>
      </c>
      <c r="J185" s="84"/>
      <c r="K185" s="84" t="s">
        <v>232</v>
      </c>
      <c r="L185" s="85" t="s">
        <v>233</v>
      </c>
      <c r="M185" s="85"/>
      <c r="N185" s="85" t="s">
        <v>79</v>
      </c>
      <c r="O185" s="85"/>
      <c r="P185" s="85"/>
      <c r="Q185" s="85"/>
      <c r="R185" s="85"/>
      <c r="S185" s="85"/>
      <c r="T185" s="85"/>
      <c r="U185" s="85"/>
      <c r="V185" s="85">
        <v>1</v>
      </c>
    </row>
    <row r="186" spans="1:22" ht="48">
      <c r="A186" s="80">
        <v>100</v>
      </c>
      <c r="B186" s="81">
        <v>100</v>
      </c>
      <c r="C186" s="82" t="s">
        <v>427</v>
      </c>
      <c r="D186" s="83" t="s">
        <v>143</v>
      </c>
      <c r="E186" s="84">
        <v>92.47</v>
      </c>
      <c r="F186" s="85" t="s">
        <v>428</v>
      </c>
      <c r="G186" s="84"/>
      <c r="H186" s="84">
        <v>92</v>
      </c>
      <c r="I186" s="84" t="s">
        <v>429</v>
      </c>
      <c r="J186" s="84"/>
      <c r="K186" s="84">
        <v>305</v>
      </c>
      <c r="L186" s="85" t="s">
        <v>430</v>
      </c>
      <c r="M186" s="85"/>
      <c r="N186" s="85" t="s">
        <v>97</v>
      </c>
      <c r="O186" s="85"/>
      <c r="P186" s="85"/>
      <c r="Q186" s="85"/>
      <c r="R186" s="85"/>
      <c r="S186" s="85"/>
      <c r="T186" s="85"/>
      <c r="U186" s="85"/>
      <c r="V186" s="85"/>
    </row>
    <row r="187" spans="1:22" ht="18.399999999999999" customHeight="1">
      <c r="A187" s="117" t="s">
        <v>431</v>
      </c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</row>
    <row r="188" spans="1:22" ht="72">
      <c r="A188" s="80">
        <v>101</v>
      </c>
      <c r="B188" s="81">
        <v>101</v>
      </c>
      <c r="C188" s="82" t="s">
        <v>72</v>
      </c>
      <c r="D188" s="83" t="s">
        <v>82</v>
      </c>
      <c r="E188" s="84">
        <v>508.07</v>
      </c>
      <c r="F188" s="85" t="s">
        <v>74</v>
      </c>
      <c r="G188" s="84">
        <v>1.03</v>
      </c>
      <c r="H188" s="84" t="s">
        <v>432</v>
      </c>
      <c r="I188" s="84" t="s">
        <v>433</v>
      </c>
      <c r="J188" s="84"/>
      <c r="K188" s="84" t="s">
        <v>434</v>
      </c>
      <c r="L188" s="85" t="s">
        <v>435</v>
      </c>
      <c r="M188" s="85"/>
      <c r="N188" s="85" t="s">
        <v>79</v>
      </c>
      <c r="O188" s="85"/>
      <c r="P188" s="85"/>
      <c r="Q188" s="85"/>
      <c r="R188" s="85"/>
      <c r="S188" s="85"/>
      <c r="T188" s="85"/>
      <c r="U188" s="85"/>
      <c r="V188" s="85"/>
    </row>
    <row r="189" spans="1:22" ht="18.399999999999999" customHeight="1">
      <c r="A189" s="117" t="s">
        <v>436</v>
      </c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</row>
    <row r="190" spans="1:22" ht="72">
      <c r="A190" s="80">
        <v>102</v>
      </c>
      <c r="B190" s="81">
        <v>102</v>
      </c>
      <c r="C190" s="82" t="s">
        <v>227</v>
      </c>
      <c r="D190" s="83" t="s">
        <v>228</v>
      </c>
      <c r="E190" s="84">
        <v>1327.37</v>
      </c>
      <c r="F190" s="85" t="s">
        <v>229</v>
      </c>
      <c r="G190" s="84">
        <v>12.38</v>
      </c>
      <c r="H190" s="84" t="s">
        <v>230</v>
      </c>
      <c r="I190" s="84" t="s">
        <v>231</v>
      </c>
      <c r="J190" s="84"/>
      <c r="K190" s="84" t="s">
        <v>232</v>
      </c>
      <c r="L190" s="85" t="s">
        <v>233</v>
      </c>
      <c r="M190" s="85"/>
      <c r="N190" s="85" t="s">
        <v>79</v>
      </c>
      <c r="O190" s="85"/>
      <c r="P190" s="85"/>
      <c r="Q190" s="85"/>
      <c r="R190" s="85"/>
      <c r="S190" s="85"/>
      <c r="T190" s="85"/>
      <c r="U190" s="85"/>
      <c r="V190" s="85">
        <v>1</v>
      </c>
    </row>
    <row r="191" spans="1:22" ht="48">
      <c r="A191" s="80">
        <v>103</v>
      </c>
      <c r="B191" s="81">
        <v>103</v>
      </c>
      <c r="C191" s="82" t="s">
        <v>427</v>
      </c>
      <c r="D191" s="83" t="s">
        <v>143</v>
      </c>
      <c r="E191" s="84">
        <v>92.47</v>
      </c>
      <c r="F191" s="85" t="s">
        <v>428</v>
      </c>
      <c r="G191" s="84"/>
      <c r="H191" s="84">
        <v>92</v>
      </c>
      <c r="I191" s="84" t="s">
        <v>429</v>
      </c>
      <c r="J191" s="84"/>
      <c r="K191" s="84">
        <v>305</v>
      </c>
      <c r="L191" s="85" t="s">
        <v>430</v>
      </c>
      <c r="M191" s="85"/>
      <c r="N191" s="85" t="s">
        <v>97</v>
      </c>
      <c r="O191" s="85"/>
      <c r="P191" s="85"/>
      <c r="Q191" s="85"/>
      <c r="R191" s="85"/>
      <c r="S191" s="85"/>
      <c r="T191" s="85"/>
      <c r="U191" s="85"/>
      <c r="V191" s="85"/>
    </row>
    <row r="192" spans="1:22" ht="18.399999999999999" customHeight="1">
      <c r="A192" s="117" t="s">
        <v>437</v>
      </c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</row>
    <row r="193" spans="1:22" ht="72">
      <c r="A193" s="80">
        <v>104</v>
      </c>
      <c r="B193" s="81">
        <v>104</v>
      </c>
      <c r="C193" s="82" t="s">
        <v>72</v>
      </c>
      <c r="D193" s="83" t="s">
        <v>289</v>
      </c>
      <c r="E193" s="84">
        <v>508.07</v>
      </c>
      <c r="F193" s="85" t="s">
        <v>74</v>
      </c>
      <c r="G193" s="84">
        <v>1.03</v>
      </c>
      <c r="H193" s="84" t="s">
        <v>438</v>
      </c>
      <c r="I193" s="84" t="s">
        <v>439</v>
      </c>
      <c r="J193" s="84"/>
      <c r="K193" s="84" t="s">
        <v>440</v>
      </c>
      <c r="L193" s="85" t="s">
        <v>441</v>
      </c>
      <c r="M193" s="85"/>
      <c r="N193" s="85" t="s">
        <v>79</v>
      </c>
      <c r="O193" s="85"/>
      <c r="P193" s="85"/>
      <c r="Q193" s="85"/>
      <c r="R193" s="85"/>
      <c r="S193" s="85"/>
      <c r="T193" s="85"/>
      <c r="U193" s="85"/>
      <c r="V193" s="85">
        <v>1</v>
      </c>
    </row>
    <row r="194" spans="1:22" ht="18.399999999999999" customHeight="1">
      <c r="A194" s="117" t="s">
        <v>442</v>
      </c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</row>
    <row r="195" spans="1:22" ht="204">
      <c r="A195" s="80">
        <v>105</v>
      </c>
      <c r="B195" s="81">
        <v>105</v>
      </c>
      <c r="C195" s="82" t="s">
        <v>443</v>
      </c>
      <c r="D195" s="83" t="s">
        <v>444</v>
      </c>
      <c r="E195" s="84">
        <v>171.4</v>
      </c>
      <c r="F195" s="85">
        <v>128.53</v>
      </c>
      <c r="G195" s="84" t="s">
        <v>445</v>
      </c>
      <c r="H195" s="84" t="s">
        <v>446</v>
      </c>
      <c r="I195" s="84">
        <v>4</v>
      </c>
      <c r="J195" s="84">
        <v>1</v>
      </c>
      <c r="K195" s="84" t="s">
        <v>447</v>
      </c>
      <c r="L195" s="85">
        <v>42</v>
      </c>
      <c r="M195" s="85"/>
      <c r="N195" s="85" t="s">
        <v>79</v>
      </c>
      <c r="O195" s="85"/>
      <c r="P195" s="85"/>
      <c r="Q195" s="85"/>
      <c r="R195" s="85"/>
      <c r="S195" s="85"/>
      <c r="T195" s="85"/>
      <c r="U195" s="85"/>
      <c r="V195" s="85">
        <v>7</v>
      </c>
    </row>
    <row r="196" spans="1:22" ht="18.399999999999999" customHeight="1">
      <c r="A196" s="117" t="s">
        <v>448</v>
      </c>
      <c r="B196" s="118"/>
      <c r="C196" s="118"/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</row>
    <row r="197" spans="1:22" ht="96">
      <c r="A197" s="80">
        <v>106</v>
      </c>
      <c r="B197" s="81">
        <v>106</v>
      </c>
      <c r="C197" s="82" t="s">
        <v>385</v>
      </c>
      <c r="D197" s="83" t="s">
        <v>449</v>
      </c>
      <c r="E197" s="84">
        <v>2435.67</v>
      </c>
      <c r="F197" s="85" t="s">
        <v>387</v>
      </c>
      <c r="G197" s="84" t="s">
        <v>388</v>
      </c>
      <c r="H197" s="84" t="s">
        <v>450</v>
      </c>
      <c r="I197" s="84" t="s">
        <v>451</v>
      </c>
      <c r="J197" s="84"/>
      <c r="K197" s="84" t="s">
        <v>452</v>
      </c>
      <c r="L197" s="85" t="s">
        <v>453</v>
      </c>
      <c r="M197" s="85"/>
      <c r="N197" s="85" t="s">
        <v>79</v>
      </c>
      <c r="O197" s="85"/>
      <c r="P197" s="85"/>
      <c r="Q197" s="85"/>
      <c r="R197" s="85"/>
      <c r="S197" s="85"/>
      <c r="T197" s="85"/>
      <c r="U197" s="85"/>
      <c r="V197" s="85">
        <v>1</v>
      </c>
    </row>
    <row r="198" spans="1:22" ht="48">
      <c r="A198" s="80">
        <v>107</v>
      </c>
      <c r="B198" s="81">
        <v>107</v>
      </c>
      <c r="C198" s="82" t="s">
        <v>454</v>
      </c>
      <c r="D198" s="83" t="s">
        <v>143</v>
      </c>
      <c r="E198" s="84">
        <v>18.600000000000001</v>
      </c>
      <c r="F198" s="85" t="s">
        <v>455</v>
      </c>
      <c r="G198" s="84"/>
      <c r="H198" s="84">
        <v>19</v>
      </c>
      <c r="I198" s="84" t="s">
        <v>456</v>
      </c>
      <c r="J198" s="84"/>
      <c r="K198" s="84">
        <v>34</v>
      </c>
      <c r="L198" s="85" t="s">
        <v>171</v>
      </c>
      <c r="M198" s="85"/>
      <c r="N198" s="85" t="s">
        <v>97</v>
      </c>
      <c r="O198" s="85"/>
      <c r="P198" s="85"/>
      <c r="Q198" s="85"/>
      <c r="R198" s="85"/>
      <c r="S198" s="85"/>
      <c r="T198" s="85"/>
      <c r="U198" s="85"/>
      <c r="V198" s="85"/>
    </row>
    <row r="199" spans="1:22" ht="18.399999999999999" customHeight="1">
      <c r="A199" s="117" t="s">
        <v>457</v>
      </c>
      <c r="B199" s="118"/>
      <c r="C199" s="118"/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</row>
    <row r="200" spans="1:22" ht="72">
      <c r="A200" s="80">
        <v>108</v>
      </c>
      <c r="B200" s="81">
        <v>108</v>
      </c>
      <c r="C200" s="82" t="s">
        <v>176</v>
      </c>
      <c r="D200" s="83" t="s">
        <v>191</v>
      </c>
      <c r="E200" s="84">
        <v>15810.14</v>
      </c>
      <c r="F200" s="85" t="s">
        <v>112</v>
      </c>
      <c r="G200" s="84">
        <v>195.41</v>
      </c>
      <c r="H200" s="84" t="s">
        <v>192</v>
      </c>
      <c r="I200" s="84" t="s">
        <v>193</v>
      </c>
      <c r="J200" s="84"/>
      <c r="K200" s="84" t="s">
        <v>194</v>
      </c>
      <c r="L200" s="85" t="s">
        <v>195</v>
      </c>
      <c r="M200" s="85"/>
      <c r="N200" s="85" t="s">
        <v>79</v>
      </c>
      <c r="O200" s="85"/>
      <c r="P200" s="85"/>
      <c r="Q200" s="85"/>
      <c r="R200" s="85"/>
      <c r="S200" s="85"/>
      <c r="T200" s="85"/>
      <c r="U200" s="85"/>
      <c r="V200" s="85">
        <v>1</v>
      </c>
    </row>
    <row r="201" spans="1:22" ht="48">
      <c r="A201" s="80">
        <v>109</v>
      </c>
      <c r="B201" s="81">
        <v>109</v>
      </c>
      <c r="C201" s="82" t="s">
        <v>117</v>
      </c>
      <c r="D201" s="83" t="s">
        <v>458</v>
      </c>
      <c r="E201" s="84">
        <v>26.3</v>
      </c>
      <c r="F201" s="85" t="s">
        <v>119</v>
      </c>
      <c r="G201" s="84"/>
      <c r="H201" s="84">
        <v>13</v>
      </c>
      <c r="I201" s="84" t="s">
        <v>250</v>
      </c>
      <c r="J201" s="84"/>
      <c r="K201" s="84">
        <v>60</v>
      </c>
      <c r="L201" s="85" t="s">
        <v>236</v>
      </c>
      <c r="M201" s="85"/>
      <c r="N201" s="85" t="s">
        <v>97</v>
      </c>
      <c r="O201" s="85"/>
      <c r="P201" s="85"/>
      <c r="Q201" s="85"/>
      <c r="R201" s="85"/>
      <c r="S201" s="85"/>
      <c r="T201" s="85"/>
      <c r="U201" s="85"/>
      <c r="V201" s="85"/>
    </row>
    <row r="202" spans="1:22" ht="18.399999999999999" customHeight="1">
      <c r="A202" s="117" t="s">
        <v>459</v>
      </c>
      <c r="B202" s="118"/>
      <c r="C202" s="118"/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</row>
    <row r="203" spans="1:22" ht="144">
      <c r="A203" s="80">
        <v>110</v>
      </c>
      <c r="B203" s="81">
        <v>110</v>
      </c>
      <c r="C203" s="82" t="s">
        <v>460</v>
      </c>
      <c r="D203" s="83" t="s">
        <v>444</v>
      </c>
      <c r="E203" s="84">
        <v>8248.98</v>
      </c>
      <c r="F203" s="85" t="s">
        <v>461</v>
      </c>
      <c r="G203" s="84" t="s">
        <v>462</v>
      </c>
      <c r="H203" s="84" t="s">
        <v>463</v>
      </c>
      <c r="I203" s="84" t="s">
        <v>464</v>
      </c>
      <c r="J203" s="84">
        <v>2</v>
      </c>
      <c r="K203" s="84" t="s">
        <v>465</v>
      </c>
      <c r="L203" s="85" t="s">
        <v>466</v>
      </c>
      <c r="M203" s="85"/>
      <c r="N203" s="85" t="s">
        <v>79</v>
      </c>
      <c r="O203" s="85"/>
      <c r="P203" s="85"/>
      <c r="Q203" s="85"/>
      <c r="R203" s="85"/>
      <c r="S203" s="85"/>
      <c r="T203" s="85"/>
      <c r="U203" s="85"/>
      <c r="V203" s="85" t="s">
        <v>426</v>
      </c>
    </row>
    <row r="204" spans="1:22" ht="18.399999999999999" customHeight="1">
      <c r="A204" s="117" t="s">
        <v>467</v>
      </c>
      <c r="B204" s="118"/>
      <c r="C204" s="118"/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</row>
    <row r="205" spans="1:22" ht="72">
      <c r="A205" s="80">
        <v>111</v>
      </c>
      <c r="B205" s="81">
        <v>111</v>
      </c>
      <c r="C205" s="82" t="s">
        <v>72</v>
      </c>
      <c r="D205" s="83" t="s">
        <v>345</v>
      </c>
      <c r="E205" s="84">
        <v>508.07</v>
      </c>
      <c r="F205" s="85" t="s">
        <v>74</v>
      </c>
      <c r="G205" s="84">
        <v>1.03</v>
      </c>
      <c r="H205" s="84" t="s">
        <v>346</v>
      </c>
      <c r="I205" s="84" t="s">
        <v>347</v>
      </c>
      <c r="J205" s="84"/>
      <c r="K205" s="84" t="s">
        <v>348</v>
      </c>
      <c r="L205" s="85" t="s">
        <v>349</v>
      </c>
      <c r="M205" s="85"/>
      <c r="N205" s="85" t="s">
        <v>79</v>
      </c>
      <c r="O205" s="85"/>
      <c r="P205" s="85"/>
      <c r="Q205" s="85"/>
      <c r="R205" s="85"/>
      <c r="S205" s="85"/>
      <c r="T205" s="85"/>
      <c r="U205" s="85"/>
      <c r="V205" s="85"/>
    </row>
    <row r="206" spans="1:22" ht="72">
      <c r="A206" s="80">
        <v>112</v>
      </c>
      <c r="B206" s="81">
        <v>112</v>
      </c>
      <c r="C206" s="82" t="s">
        <v>350</v>
      </c>
      <c r="D206" s="83" t="s">
        <v>351</v>
      </c>
      <c r="E206" s="84">
        <v>5.36</v>
      </c>
      <c r="F206" s="85">
        <v>2.16</v>
      </c>
      <c r="G206" s="84" t="s">
        <v>352</v>
      </c>
      <c r="H206" s="84" t="s">
        <v>353</v>
      </c>
      <c r="I206" s="84">
        <v>216</v>
      </c>
      <c r="J206" s="84" t="s">
        <v>354</v>
      </c>
      <c r="K206" s="84" t="s">
        <v>355</v>
      </c>
      <c r="L206" s="85">
        <v>2377</v>
      </c>
      <c r="M206" s="85"/>
      <c r="N206" s="85" t="s">
        <v>79</v>
      </c>
      <c r="O206" s="85"/>
      <c r="P206" s="85"/>
      <c r="Q206" s="85"/>
      <c r="R206" s="85"/>
      <c r="S206" s="85"/>
      <c r="T206" s="85"/>
      <c r="U206" s="85"/>
      <c r="V206" s="85" t="s">
        <v>356</v>
      </c>
    </row>
    <row r="207" spans="1:22" ht="36">
      <c r="A207" s="80">
        <v>113</v>
      </c>
      <c r="B207" s="81">
        <v>113</v>
      </c>
      <c r="C207" s="82" t="s">
        <v>357</v>
      </c>
      <c r="D207" s="83" t="s">
        <v>358</v>
      </c>
      <c r="E207" s="84">
        <v>11011</v>
      </c>
      <c r="F207" s="85" t="s">
        <v>359</v>
      </c>
      <c r="G207" s="84"/>
      <c r="H207" s="84">
        <v>110</v>
      </c>
      <c r="I207" s="84" t="s">
        <v>360</v>
      </c>
      <c r="J207" s="84"/>
      <c r="K207" s="84">
        <v>31</v>
      </c>
      <c r="L207" s="85" t="s">
        <v>361</v>
      </c>
      <c r="M207" s="85"/>
      <c r="N207" s="85" t="s">
        <v>97</v>
      </c>
      <c r="O207" s="85"/>
      <c r="P207" s="85"/>
      <c r="Q207" s="85"/>
      <c r="R207" s="85"/>
      <c r="S207" s="85"/>
      <c r="T207" s="85"/>
      <c r="U207" s="85"/>
      <c r="V207" s="85"/>
    </row>
    <row r="208" spans="1:22" ht="18.399999999999999" customHeight="1">
      <c r="A208" s="117" t="s">
        <v>108</v>
      </c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</row>
    <row r="209" spans="1:22" ht="72">
      <c r="A209" s="80">
        <v>114</v>
      </c>
      <c r="B209" s="81">
        <v>114</v>
      </c>
      <c r="C209" s="82" t="s">
        <v>176</v>
      </c>
      <c r="D209" s="83" t="s">
        <v>177</v>
      </c>
      <c r="E209" s="84">
        <v>15810.14</v>
      </c>
      <c r="F209" s="85" t="s">
        <v>112</v>
      </c>
      <c r="G209" s="84">
        <v>195.41</v>
      </c>
      <c r="H209" s="84" t="s">
        <v>178</v>
      </c>
      <c r="I209" s="84" t="s">
        <v>179</v>
      </c>
      <c r="J209" s="84">
        <v>1</v>
      </c>
      <c r="K209" s="84" t="s">
        <v>180</v>
      </c>
      <c r="L209" s="85" t="s">
        <v>181</v>
      </c>
      <c r="M209" s="85"/>
      <c r="N209" s="85" t="s">
        <v>79</v>
      </c>
      <c r="O209" s="85"/>
      <c r="P209" s="85"/>
      <c r="Q209" s="85"/>
      <c r="R209" s="85"/>
      <c r="S209" s="85"/>
      <c r="T209" s="85"/>
      <c r="U209" s="85"/>
      <c r="V209" s="85">
        <v>3</v>
      </c>
    </row>
    <row r="210" spans="1:22" ht="48">
      <c r="A210" s="80">
        <v>115</v>
      </c>
      <c r="B210" s="81">
        <v>115</v>
      </c>
      <c r="C210" s="82" t="s">
        <v>117</v>
      </c>
      <c r="D210" s="83" t="s">
        <v>182</v>
      </c>
      <c r="E210" s="84">
        <v>26.3</v>
      </c>
      <c r="F210" s="85" t="s">
        <v>119</v>
      </c>
      <c r="G210" s="84"/>
      <c r="H210" s="84">
        <v>39</v>
      </c>
      <c r="I210" s="84" t="s">
        <v>183</v>
      </c>
      <c r="J210" s="84"/>
      <c r="K210" s="84">
        <v>181</v>
      </c>
      <c r="L210" s="85" t="s">
        <v>184</v>
      </c>
      <c r="M210" s="85"/>
      <c r="N210" s="85" t="s">
        <v>97</v>
      </c>
      <c r="O210" s="85"/>
      <c r="P210" s="85"/>
      <c r="Q210" s="85"/>
      <c r="R210" s="85"/>
      <c r="S210" s="85"/>
      <c r="T210" s="85"/>
      <c r="U210" s="85"/>
      <c r="V210" s="85"/>
    </row>
    <row r="211" spans="1:22" ht="96">
      <c r="A211" s="80">
        <v>116</v>
      </c>
      <c r="B211" s="81">
        <v>116</v>
      </c>
      <c r="C211" s="82" t="s">
        <v>385</v>
      </c>
      <c r="D211" s="83" t="s">
        <v>239</v>
      </c>
      <c r="E211" s="84">
        <v>2435.67</v>
      </c>
      <c r="F211" s="85" t="s">
        <v>387</v>
      </c>
      <c r="G211" s="84" t="s">
        <v>388</v>
      </c>
      <c r="H211" s="84" t="s">
        <v>468</v>
      </c>
      <c r="I211" s="84" t="s">
        <v>469</v>
      </c>
      <c r="J211" s="84">
        <v>1</v>
      </c>
      <c r="K211" s="84" t="s">
        <v>470</v>
      </c>
      <c r="L211" s="85" t="s">
        <v>471</v>
      </c>
      <c r="M211" s="85"/>
      <c r="N211" s="85" t="s">
        <v>79</v>
      </c>
      <c r="O211" s="85"/>
      <c r="P211" s="85"/>
      <c r="Q211" s="85"/>
      <c r="R211" s="85"/>
      <c r="S211" s="85"/>
      <c r="T211" s="85"/>
      <c r="U211" s="85"/>
      <c r="V211" s="85">
        <v>4</v>
      </c>
    </row>
    <row r="212" spans="1:22" ht="84">
      <c r="A212" s="80">
        <v>117</v>
      </c>
      <c r="B212" s="81">
        <v>117</v>
      </c>
      <c r="C212" s="82" t="s">
        <v>472</v>
      </c>
      <c r="D212" s="83" t="s">
        <v>228</v>
      </c>
      <c r="E212" s="84">
        <v>2150.2399999999998</v>
      </c>
      <c r="F212" s="85" t="s">
        <v>473</v>
      </c>
      <c r="G212" s="84" t="s">
        <v>264</v>
      </c>
      <c r="H212" s="84" t="s">
        <v>474</v>
      </c>
      <c r="I212" s="84" t="s">
        <v>475</v>
      </c>
      <c r="J212" s="84"/>
      <c r="K212" s="84" t="s">
        <v>476</v>
      </c>
      <c r="L212" s="85" t="s">
        <v>477</v>
      </c>
      <c r="M212" s="85"/>
      <c r="N212" s="85" t="s">
        <v>79</v>
      </c>
      <c r="O212" s="85"/>
      <c r="P212" s="85"/>
      <c r="Q212" s="85"/>
      <c r="R212" s="85"/>
      <c r="S212" s="85"/>
      <c r="T212" s="85"/>
      <c r="U212" s="85"/>
      <c r="V212" s="85"/>
    </row>
    <row r="213" spans="1:22" ht="120">
      <c r="A213" s="80">
        <v>118</v>
      </c>
      <c r="B213" s="81">
        <v>118</v>
      </c>
      <c r="C213" s="82" t="s">
        <v>81</v>
      </c>
      <c r="D213" s="83" t="s">
        <v>478</v>
      </c>
      <c r="E213" s="84">
        <v>2406.83</v>
      </c>
      <c r="F213" s="85" t="s">
        <v>83</v>
      </c>
      <c r="G213" s="84">
        <v>76.17</v>
      </c>
      <c r="H213" s="84" t="s">
        <v>479</v>
      </c>
      <c r="I213" s="84" t="s">
        <v>480</v>
      </c>
      <c r="J213" s="84">
        <v>6</v>
      </c>
      <c r="K213" s="84" t="s">
        <v>481</v>
      </c>
      <c r="L213" s="85" t="s">
        <v>482</v>
      </c>
      <c r="M213" s="85"/>
      <c r="N213" s="85" t="s">
        <v>79</v>
      </c>
      <c r="O213" s="85"/>
      <c r="P213" s="85"/>
      <c r="Q213" s="85"/>
      <c r="R213" s="85"/>
      <c r="S213" s="85"/>
      <c r="T213" s="85"/>
      <c r="U213" s="85"/>
      <c r="V213" s="85">
        <v>32</v>
      </c>
    </row>
    <row r="214" spans="1:22" ht="36">
      <c r="A214" s="80">
        <v>119</v>
      </c>
      <c r="B214" s="81">
        <v>119</v>
      </c>
      <c r="C214" s="82" t="s">
        <v>92</v>
      </c>
      <c r="D214" s="83" t="s">
        <v>483</v>
      </c>
      <c r="E214" s="84">
        <v>16.920000000000002</v>
      </c>
      <c r="F214" s="85" t="s">
        <v>94</v>
      </c>
      <c r="G214" s="84"/>
      <c r="H214" s="84">
        <v>135</v>
      </c>
      <c r="I214" s="84" t="s">
        <v>484</v>
      </c>
      <c r="J214" s="84"/>
      <c r="K214" s="84">
        <v>381</v>
      </c>
      <c r="L214" s="85" t="s">
        <v>485</v>
      </c>
      <c r="M214" s="85"/>
      <c r="N214" s="85" t="s">
        <v>97</v>
      </c>
      <c r="O214" s="85"/>
      <c r="P214" s="85"/>
      <c r="Q214" s="85"/>
      <c r="R214" s="85"/>
      <c r="S214" s="85"/>
      <c r="T214" s="85"/>
      <c r="U214" s="85"/>
      <c r="V214" s="85"/>
    </row>
    <row r="215" spans="1:22" ht="60">
      <c r="A215" s="80">
        <v>120</v>
      </c>
      <c r="B215" s="81">
        <v>120</v>
      </c>
      <c r="C215" s="82" t="s">
        <v>103</v>
      </c>
      <c r="D215" s="83" t="s">
        <v>486</v>
      </c>
      <c r="E215" s="84">
        <v>12.46</v>
      </c>
      <c r="F215" s="85" t="s">
        <v>104</v>
      </c>
      <c r="G215" s="84"/>
      <c r="H215" s="84">
        <v>100</v>
      </c>
      <c r="I215" s="84" t="s">
        <v>487</v>
      </c>
      <c r="J215" s="84"/>
      <c r="K215" s="84">
        <v>234</v>
      </c>
      <c r="L215" s="85" t="s">
        <v>488</v>
      </c>
      <c r="M215" s="85"/>
      <c r="N215" s="85" t="s">
        <v>97</v>
      </c>
      <c r="O215" s="85"/>
      <c r="P215" s="85"/>
      <c r="Q215" s="85"/>
      <c r="R215" s="85"/>
      <c r="S215" s="85"/>
      <c r="T215" s="85"/>
      <c r="U215" s="85"/>
      <c r="V215" s="85"/>
    </row>
    <row r="216" spans="1:22" ht="48">
      <c r="A216" s="80">
        <v>121</v>
      </c>
      <c r="B216" s="81">
        <v>121</v>
      </c>
      <c r="C216" s="82" t="s">
        <v>98</v>
      </c>
      <c r="D216" s="83" t="s">
        <v>489</v>
      </c>
      <c r="E216" s="84">
        <v>2.4500000000000002</v>
      </c>
      <c r="F216" s="85" t="s">
        <v>100</v>
      </c>
      <c r="G216" s="84"/>
      <c r="H216" s="84">
        <v>10</v>
      </c>
      <c r="I216" s="84" t="s">
        <v>490</v>
      </c>
      <c r="J216" s="84"/>
      <c r="K216" s="84">
        <v>25</v>
      </c>
      <c r="L216" s="85" t="s">
        <v>105</v>
      </c>
      <c r="M216" s="85"/>
      <c r="N216" s="85" t="s">
        <v>97</v>
      </c>
      <c r="O216" s="85"/>
      <c r="P216" s="85"/>
      <c r="Q216" s="85"/>
      <c r="R216" s="85"/>
      <c r="S216" s="85"/>
      <c r="T216" s="85"/>
      <c r="U216" s="85"/>
      <c r="V216" s="85"/>
    </row>
    <row r="217" spans="1:22" ht="60">
      <c r="A217" s="86">
        <v>122</v>
      </c>
      <c r="B217" s="87">
        <v>122</v>
      </c>
      <c r="C217" s="88" t="s">
        <v>491</v>
      </c>
      <c r="D217" s="89" t="s">
        <v>143</v>
      </c>
      <c r="E217" s="90">
        <v>62.35</v>
      </c>
      <c r="F217" s="91" t="s">
        <v>492</v>
      </c>
      <c r="G217" s="90"/>
      <c r="H217" s="90">
        <v>62</v>
      </c>
      <c r="I217" s="90" t="s">
        <v>493</v>
      </c>
      <c r="J217" s="90"/>
      <c r="K217" s="90">
        <v>112</v>
      </c>
      <c r="L217" s="91" t="s">
        <v>494</v>
      </c>
      <c r="M217" s="91"/>
      <c r="N217" s="91" t="s">
        <v>97</v>
      </c>
      <c r="O217" s="91"/>
      <c r="P217" s="91"/>
      <c r="Q217" s="91"/>
      <c r="R217" s="91"/>
      <c r="S217" s="91"/>
      <c r="T217" s="91"/>
      <c r="U217" s="91"/>
      <c r="V217" s="91"/>
    </row>
    <row r="218" spans="1:22" ht="19.350000000000001" customHeight="1">
      <c r="A218" s="119" t="s">
        <v>495</v>
      </c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</row>
    <row r="219" spans="1:22" ht="18.399999999999999" customHeight="1">
      <c r="A219" s="117" t="s">
        <v>467</v>
      </c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</row>
    <row r="220" spans="1:22" ht="72">
      <c r="A220" s="80">
        <v>123</v>
      </c>
      <c r="B220" s="81">
        <v>123</v>
      </c>
      <c r="C220" s="82" t="s">
        <v>72</v>
      </c>
      <c r="D220" s="83" t="s">
        <v>82</v>
      </c>
      <c r="E220" s="84">
        <v>508.07</v>
      </c>
      <c r="F220" s="85" t="s">
        <v>74</v>
      </c>
      <c r="G220" s="84">
        <v>1.03</v>
      </c>
      <c r="H220" s="84" t="s">
        <v>432</v>
      </c>
      <c r="I220" s="84" t="s">
        <v>433</v>
      </c>
      <c r="J220" s="84"/>
      <c r="K220" s="84" t="s">
        <v>434</v>
      </c>
      <c r="L220" s="85" t="s">
        <v>435</v>
      </c>
      <c r="M220" s="85"/>
      <c r="N220" s="85" t="s">
        <v>79</v>
      </c>
      <c r="O220" s="85"/>
      <c r="P220" s="85"/>
      <c r="Q220" s="85"/>
      <c r="R220" s="85"/>
      <c r="S220" s="85"/>
      <c r="T220" s="85"/>
      <c r="U220" s="85"/>
      <c r="V220" s="85"/>
    </row>
    <row r="221" spans="1:22" ht="18.399999999999999" customHeight="1">
      <c r="A221" s="117" t="s">
        <v>496</v>
      </c>
      <c r="B221" s="118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</row>
    <row r="222" spans="1:22" ht="72">
      <c r="A222" s="80">
        <v>124</v>
      </c>
      <c r="B222" s="81">
        <v>124</v>
      </c>
      <c r="C222" s="82" t="s">
        <v>317</v>
      </c>
      <c r="D222" s="83" t="s">
        <v>321</v>
      </c>
      <c r="E222" s="84">
        <v>3.95</v>
      </c>
      <c r="F222" s="85">
        <v>3.95</v>
      </c>
      <c r="G222" s="84"/>
      <c r="H222" s="84" t="s">
        <v>309</v>
      </c>
      <c r="I222" s="84">
        <v>1</v>
      </c>
      <c r="J222" s="84"/>
      <c r="K222" s="84" t="s">
        <v>322</v>
      </c>
      <c r="L222" s="85">
        <v>8</v>
      </c>
      <c r="M222" s="85"/>
      <c r="N222" s="85" t="s">
        <v>79</v>
      </c>
      <c r="O222" s="85"/>
      <c r="P222" s="85"/>
      <c r="Q222" s="85"/>
      <c r="R222" s="85"/>
      <c r="S222" s="85"/>
      <c r="T222" s="85"/>
      <c r="U222" s="85"/>
      <c r="V222" s="85"/>
    </row>
    <row r="223" spans="1:22" ht="18.399999999999999" customHeight="1">
      <c r="A223" s="117" t="s">
        <v>261</v>
      </c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</row>
    <row r="224" spans="1:22" ht="96">
      <c r="A224" s="80">
        <v>125</v>
      </c>
      <c r="B224" s="81">
        <v>125</v>
      </c>
      <c r="C224" s="82" t="s">
        <v>385</v>
      </c>
      <c r="D224" s="83" t="s">
        <v>367</v>
      </c>
      <c r="E224" s="84">
        <v>2435.67</v>
      </c>
      <c r="F224" s="85" t="s">
        <v>387</v>
      </c>
      <c r="G224" s="84" t="s">
        <v>388</v>
      </c>
      <c r="H224" s="84" t="s">
        <v>497</v>
      </c>
      <c r="I224" s="84" t="s">
        <v>498</v>
      </c>
      <c r="J224" s="84">
        <v>3</v>
      </c>
      <c r="K224" s="84" t="s">
        <v>499</v>
      </c>
      <c r="L224" s="85" t="s">
        <v>500</v>
      </c>
      <c r="M224" s="85"/>
      <c r="N224" s="85" t="s">
        <v>79</v>
      </c>
      <c r="O224" s="85"/>
      <c r="P224" s="85"/>
      <c r="Q224" s="85"/>
      <c r="R224" s="85"/>
      <c r="S224" s="85"/>
      <c r="T224" s="85"/>
      <c r="U224" s="85"/>
      <c r="V224" s="85" t="s">
        <v>501</v>
      </c>
    </row>
    <row r="225" spans="1:22" ht="18.399999999999999" customHeight="1">
      <c r="A225" s="117" t="s">
        <v>502</v>
      </c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</row>
    <row r="226" spans="1:22" ht="72">
      <c r="A226" s="80">
        <v>126</v>
      </c>
      <c r="B226" s="81">
        <v>126</v>
      </c>
      <c r="C226" s="82" t="s">
        <v>72</v>
      </c>
      <c r="D226" s="83" t="s">
        <v>73</v>
      </c>
      <c r="E226" s="84">
        <v>508.07</v>
      </c>
      <c r="F226" s="85" t="s">
        <v>74</v>
      </c>
      <c r="G226" s="84">
        <v>1.03</v>
      </c>
      <c r="H226" s="84" t="s">
        <v>75</v>
      </c>
      <c r="I226" s="84" t="s">
        <v>76</v>
      </c>
      <c r="J226" s="84"/>
      <c r="K226" s="84" t="s">
        <v>77</v>
      </c>
      <c r="L226" s="85" t="s">
        <v>78</v>
      </c>
      <c r="M226" s="85"/>
      <c r="N226" s="85" t="s">
        <v>79</v>
      </c>
      <c r="O226" s="85"/>
      <c r="P226" s="85"/>
      <c r="Q226" s="85"/>
      <c r="R226" s="85"/>
      <c r="S226" s="85"/>
      <c r="T226" s="85"/>
      <c r="U226" s="85"/>
      <c r="V226" s="85"/>
    </row>
    <row r="227" spans="1:22" ht="18.399999999999999" customHeight="1">
      <c r="A227" s="117" t="s">
        <v>503</v>
      </c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</row>
    <row r="228" spans="1:22" ht="72">
      <c r="A228" s="80">
        <v>127</v>
      </c>
      <c r="B228" s="81">
        <v>127</v>
      </c>
      <c r="C228" s="82" t="s">
        <v>72</v>
      </c>
      <c r="D228" s="83" t="s">
        <v>82</v>
      </c>
      <c r="E228" s="84">
        <v>508.07</v>
      </c>
      <c r="F228" s="85" t="s">
        <v>74</v>
      </c>
      <c r="G228" s="84">
        <v>1.03</v>
      </c>
      <c r="H228" s="84" t="s">
        <v>432</v>
      </c>
      <c r="I228" s="84" t="s">
        <v>433</v>
      </c>
      <c r="J228" s="84"/>
      <c r="K228" s="84" t="s">
        <v>434</v>
      </c>
      <c r="L228" s="85" t="s">
        <v>435</v>
      </c>
      <c r="M228" s="85"/>
      <c r="N228" s="85" t="s">
        <v>79</v>
      </c>
      <c r="O228" s="85"/>
      <c r="P228" s="85"/>
      <c r="Q228" s="85"/>
      <c r="R228" s="85"/>
      <c r="S228" s="85"/>
      <c r="T228" s="85"/>
      <c r="U228" s="85"/>
      <c r="V228" s="85"/>
    </row>
    <row r="229" spans="1:22" ht="18.399999999999999" customHeight="1">
      <c r="A229" s="117" t="s">
        <v>467</v>
      </c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</row>
    <row r="230" spans="1:22" ht="72">
      <c r="A230" s="80">
        <v>128</v>
      </c>
      <c r="B230" s="81">
        <v>128</v>
      </c>
      <c r="C230" s="82" t="s">
        <v>72</v>
      </c>
      <c r="D230" s="83" t="s">
        <v>82</v>
      </c>
      <c r="E230" s="84">
        <v>508.07</v>
      </c>
      <c r="F230" s="85" t="s">
        <v>74</v>
      </c>
      <c r="G230" s="84">
        <v>1.03</v>
      </c>
      <c r="H230" s="84" t="s">
        <v>432</v>
      </c>
      <c r="I230" s="84" t="s">
        <v>433</v>
      </c>
      <c r="J230" s="84"/>
      <c r="K230" s="84" t="s">
        <v>434</v>
      </c>
      <c r="L230" s="85" t="s">
        <v>435</v>
      </c>
      <c r="M230" s="85"/>
      <c r="N230" s="85" t="s">
        <v>79</v>
      </c>
      <c r="O230" s="85"/>
      <c r="P230" s="85"/>
      <c r="Q230" s="85"/>
      <c r="R230" s="85"/>
      <c r="S230" s="85"/>
      <c r="T230" s="85"/>
      <c r="U230" s="85"/>
      <c r="V230" s="85"/>
    </row>
    <row r="231" spans="1:22" ht="18.399999999999999" customHeight="1">
      <c r="A231" s="117" t="s">
        <v>175</v>
      </c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</row>
    <row r="232" spans="1:22" ht="72">
      <c r="A232" s="80">
        <v>129</v>
      </c>
      <c r="B232" s="81">
        <v>129</v>
      </c>
      <c r="C232" s="82" t="s">
        <v>251</v>
      </c>
      <c r="D232" s="83" t="s">
        <v>367</v>
      </c>
      <c r="E232" s="84">
        <v>1010.59</v>
      </c>
      <c r="F232" s="85" t="s">
        <v>252</v>
      </c>
      <c r="G232" s="84">
        <v>5.16</v>
      </c>
      <c r="H232" s="84" t="s">
        <v>504</v>
      </c>
      <c r="I232" s="84" t="s">
        <v>505</v>
      </c>
      <c r="J232" s="84"/>
      <c r="K232" s="84" t="s">
        <v>506</v>
      </c>
      <c r="L232" s="85" t="s">
        <v>507</v>
      </c>
      <c r="M232" s="85"/>
      <c r="N232" s="85" t="s">
        <v>79</v>
      </c>
      <c r="O232" s="85"/>
      <c r="P232" s="85"/>
      <c r="Q232" s="85"/>
      <c r="R232" s="85"/>
      <c r="S232" s="85"/>
      <c r="T232" s="85"/>
      <c r="U232" s="85"/>
      <c r="V232" s="85">
        <v>2</v>
      </c>
    </row>
    <row r="233" spans="1:22" ht="60">
      <c r="A233" s="80">
        <v>130</v>
      </c>
      <c r="B233" s="81">
        <v>130</v>
      </c>
      <c r="C233" s="82" t="s">
        <v>257</v>
      </c>
      <c r="D233" s="83" t="s">
        <v>99</v>
      </c>
      <c r="E233" s="84">
        <v>22.3</v>
      </c>
      <c r="F233" s="85" t="s">
        <v>258</v>
      </c>
      <c r="G233" s="84"/>
      <c r="H233" s="84">
        <v>45</v>
      </c>
      <c r="I233" s="84" t="s">
        <v>508</v>
      </c>
      <c r="J233" s="84"/>
      <c r="K233" s="84">
        <v>197</v>
      </c>
      <c r="L233" s="85" t="s">
        <v>509</v>
      </c>
      <c r="M233" s="85"/>
      <c r="N233" s="85" t="s">
        <v>97</v>
      </c>
      <c r="O233" s="85"/>
      <c r="P233" s="85"/>
      <c r="Q233" s="85"/>
      <c r="R233" s="85"/>
      <c r="S233" s="85"/>
      <c r="T233" s="85"/>
      <c r="U233" s="85"/>
      <c r="V233" s="85"/>
    </row>
    <row r="234" spans="1:22" ht="60">
      <c r="A234" s="80">
        <v>131</v>
      </c>
      <c r="B234" s="81">
        <v>131</v>
      </c>
      <c r="C234" s="82" t="s">
        <v>510</v>
      </c>
      <c r="D234" s="83" t="s">
        <v>489</v>
      </c>
      <c r="E234" s="84">
        <v>24.9</v>
      </c>
      <c r="F234" s="85" t="s">
        <v>511</v>
      </c>
      <c r="G234" s="84"/>
      <c r="H234" s="84">
        <v>100</v>
      </c>
      <c r="I234" s="84" t="s">
        <v>487</v>
      </c>
      <c r="J234" s="84"/>
      <c r="K234" s="84">
        <v>467</v>
      </c>
      <c r="L234" s="85" t="s">
        <v>512</v>
      </c>
      <c r="M234" s="85"/>
      <c r="N234" s="85" t="s">
        <v>97</v>
      </c>
      <c r="O234" s="85"/>
      <c r="P234" s="85"/>
      <c r="Q234" s="85"/>
      <c r="R234" s="85"/>
      <c r="S234" s="85"/>
      <c r="T234" s="85"/>
      <c r="U234" s="85"/>
      <c r="V234" s="85"/>
    </row>
    <row r="235" spans="1:22" ht="18.399999999999999" customHeight="1">
      <c r="A235" s="117" t="s">
        <v>175</v>
      </c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</row>
    <row r="236" spans="1:22" ht="72">
      <c r="A236" s="80">
        <v>132</v>
      </c>
      <c r="B236" s="81">
        <v>132</v>
      </c>
      <c r="C236" s="82" t="s">
        <v>513</v>
      </c>
      <c r="D236" s="83" t="s">
        <v>166</v>
      </c>
      <c r="E236" s="84">
        <v>4104.3</v>
      </c>
      <c r="F236" s="85" t="s">
        <v>325</v>
      </c>
      <c r="G236" s="84">
        <v>1.03</v>
      </c>
      <c r="H236" s="84" t="s">
        <v>326</v>
      </c>
      <c r="I236" s="84" t="s">
        <v>327</v>
      </c>
      <c r="J236" s="84"/>
      <c r="K236" s="84" t="s">
        <v>328</v>
      </c>
      <c r="L236" s="85" t="s">
        <v>329</v>
      </c>
      <c r="M236" s="85"/>
      <c r="N236" s="85" t="s">
        <v>79</v>
      </c>
      <c r="O236" s="85"/>
      <c r="P236" s="85"/>
      <c r="Q236" s="85"/>
      <c r="R236" s="85"/>
      <c r="S236" s="85"/>
      <c r="T236" s="85"/>
      <c r="U236" s="85"/>
      <c r="V236" s="85"/>
    </row>
    <row r="237" spans="1:22" ht="18.399999999999999" customHeight="1">
      <c r="A237" s="117" t="s">
        <v>514</v>
      </c>
      <c r="B237" s="118"/>
      <c r="C237" s="118"/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</row>
    <row r="238" spans="1:22" ht="72">
      <c r="A238" s="86">
        <v>133</v>
      </c>
      <c r="B238" s="87">
        <v>133</v>
      </c>
      <c r="C238" s="88" t="s">
        <v>88</v>
      </c>
      <c r="D238" s="89" t="s">
        <v>89</v>
      </c>
      <c r="E238" s="90">
        <v>13.69</v>
      </c>
      <c r="F238" s="91">
        <v>13.69</v>
      </c>
      <c r="G238" s="90"/>
      <c r="H238" s="90" t="s">
        <v>90</v>
      </c>
      <c r="I238" s="90">
        <v>3</v>
      </c>
      <c r="J238" s="90"/>
      <c r="K238" s="90" t="s">
        <v>91</v>
      </c>
      <c r="L238" s="91">
        <v>38</v>
      </c>
      <c r="M238" s="91"/>
      <c r="N238" s="91" t="s">
        <v>79</v>
      </c>
      <c r="O238" s="91"/>
      <c r="P238" s="91"/>
      <c r="Q238" s="91"/>
      <c r="R238" s="91"/>
      <c r="S238" s="91"/>
      <c r="T238" s="91"/>
      <c r="U238" s="91"/>
      <c r="V238" s="91"/>
    </row>
    <row r="239" spans="1:22" ht="19.350000000000001" customHeight="1">
      <c r="A239" s="119" t="s">
        <v>515</v>
      </c>
      <c r="B239" s="120"/>
      <c r="C239" s="120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</row>
    <row r="240" spans="1:22" ht="18.399999999999999" customHeight="1">
      <c r="A240" s="117" t="s">
        <v>516</v>
      </c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</row>
    <row r="241" spans="1:22" ht="96">
      <c r="A241" s="80">
        <v>134</v>
      </c>
      <c r="B241" s="81">
        <v>134</v>
      </c>
      <c r="C241" s="82" t="s">
        <v>517</v>
      </c>
      <c r="D241" s="83" t="s">
        <v>518</v>
      </c>
      <c r="E241" s="84">
        <v>3961.27</v>
      </c>
      <c r="F241" s="85" t="s">
        <v>519</v>
      </c>
      <c r="G241" s="84" t="s">
        <v>520</v>
      </c>
      <c r="H241" s="84" t="s">
        <v>521</v>
      </c>
      <c r="I241" s="84" t="s">
        <v>522</v>
      </c>
      <c r="J241" s="84" t="s">
        <v>523</v>
      </c>
      <c r="K241" s="84" t="s">
        <v>524</v>
      </c>
      <c r="L241" s="85" t="s">
        <v>525</v>
      </c>
      <c r="M241" s="85"/>
      <c r="N241" s="85" t="s">
        <v>79</v>
      </c>
      <c r="O241" s="85"/>
      <c r="P241" s="85"/>
      <c r="Q241" s="85"/>
      <c r="R241" s="85"/>
      <c r="S241" s="85"/>
      <c r="T241" s="85"/>
      <c r="U241" s="85"/>
      <c r="V241" s="85" t="s">
        <v>526</v>
      </c>
    </row>
    <row r="242" spans="1:22" ht="72">
      <c r="A242" s="80">
        <v>135</v>
      </c>
      <c r="B242" s="81">
        <v>135</v>
      </c>
      <c r="C242" s="82" t="s">
        <v>527</v>
      </c>
      <c r="D242" s="83" t="s">
        <v>528</v>
      </c>
      <c r="E242" s="84">
        <v>63478.58</v>
      </c>
      <c r="F242" s="85" t="s">
        <v>529</v>
      </c>
      <c r="G242" s="84" t="s">
        <v>530</v>
      </c>
      <c r="H242" s="84" t="s">
        <v>531</v>
      </c>
      <c r="I242" s="84" t="s">
        <v>532</v>
      </c>
      <c r="J242" s="84" t="s">
        <v>533</v>
      </c>
      <c r="K242" s="84" t="s">
        <v>534</v>
      </c>
      <c r="L242" s="85" t="s">
        <v>535</v>
      </c>
      <c r="M242" s="85"/>
      <c r="N242" s="85" t="s">
        <v>79</v>
      </c>
      <c r="O242" s="85"/>
      <c r="P242" s="85"/>
      <c r="Q242" s="85"/>
      <c r="R242" s="85"/>
      <c r="S242" s="85"/>
      <c r="T242" s="85"/>
      <c r="U242" s="85"/>
      <c r="V242" s="85" t="s">
        <v>536</v>
      </c>
    </row>
    <row r="243" spans="1:22" ht="84">
      <c r="A243" s="80">
        <v>136</v>
      </c>
      <c r="B243" s="81">
        <v>136</v>
      </c>
      <c r="C243" s="82" t="s">
        <v>537</v>
      </c>
      <c r="D243" s="83" t="s">
        <v>538</v>
      </c>
      <c r="E243" s="84">
        <v>180.85</v>
      </c>
      <c r="F243" s="85" t="s">
        <v>539</v>
      </c>
      <c r="G243" s="84" t="s">
        <v>540</v>
      </c>
      <c r="H243" s="84" t="s">
        <v>541</v>
      </c>
      <c r="I243" s="84" t="s">
        <v>542</v>
      </c>
      <c r="J243" s="84" t="s">
        <v>543</v>
      </c>
      <c r="K243" s="84" t="s">
        <v>544</v>
      </c>
      <c r="L243" s="85" t="s">
        <v>545</v>
      </c>
      <c r="M243" s="85"/>
      <c r="N243" s="85" t="s">
        <v>79</v>
      </c>
      <c r="O243" s="85"/>
      <c r="P243" s="85"/>
      <c r="Q243" s="85"/>
      <c r="R243" s="85"/>
      <c r="S243" s="85"/>
      <c r="T243" s="85"/>
      <c r="U243" s="85"/>
      <c r="V243" s="85" t="s">
        <v>546</v>
      </c>
    </row>
    <row r="244" spans="1:22" ht="84">
      <c r="A244" s="80">
        <v>137</v>
      </c>
      <c r="B244" s="81">
        <v>137</v>
      </c>
      <c r="C244" s="82" t="s">
        <v>547</v>
      </c>
      <c r="D244" s="83" t="s">
        <v>548</v>
      </c>
      <c r="E244" s="84">
        <v>1346.29</v>
      </c>
      <c r="F244" s="85" t="s">
        <v>549</v>
      </c>
      <c r="G244" s="84" t="s">
        <v>550</v>
      </c>
      <c r="H244" s="84" t="s">
        <v>551</v>
      </c>
      <c r="I244" s="84" t="s">
        <v>552</v>
      </c>
      <c r="J244" s="84" t="s">
        <v>553</v>
      </c>
      <c r="K244" s="84" t="s">
        <v>554</v>
      </c>
      <c r="L244" s="85" t="s">
        <v>555</v>
      </c>
      <c r="M244" s="85"/>
      <c r="N244" s="85" t="s">
        <v>79</v>
      </c>
      <c r="O244" s="85"/>
      <c r="P244" s="85"/>
      <c r="Q244" s="85"/>
      <c r="R244" s="85"/>
      <c r="S244" s="85"/>
      <c r="T244" s="85"/>
      <c r="U244" s="85"/>
      <c r="V244" s="85" t="s">
        <v>556</v>
      </c>
    </row>
    <row r="245" spans="1:22" ht="84">
      <c r="A245" s="80">
        <v>138</v>
      </c>
      <c r="B245" s="81">
        <v>138</v>
      </c>
      <c r="C245" s="82" t="s">
        <v>547</v>
      </c>
      <c r="D245" s="83" t="s">
        <v>557</v>
      </c>
      <c r="E245" s="84">
        <v>1346.29</v>
      </c>
      <c r="F245" s="85" t="s">
        <v>549</v>
      </c>
      <c r="G245" s="84" t="s">
        <v>550</v>
      </c>
      <c r="H245" s="84" t="s">
        <v>558</v>
      </c>
      <c r="I245" s="84" t="s">
        <v>559</v>
      </c>
      <c r="J245" s="84" t="s">
        <v>553</v>
      </c>
      <c r="K245" s="84" t="s">
        <v>560</v>
      </c>
      <c r="L245" s="85" t="s">
        <v>561</v>
      </c>
      <c r="M245" s="85"/>
      <c r="N245" s="85" t="s">
        <v>79</v>
      </c>
      <c r="O245" s="85"/>
      <c r="P245" s="85"/>
      <c r="Q245" s="85"/>
      <c r="R245" s="85"/>
      <c r="S245" s="85"/>
      <c r="T245" s="85"/>
      <c r="U245" s="85"/>
      <c r="V245" s="85" t="s">
        <v>562</v>
      </c>
    </row>
    <row r="246" spans="1:22" ht="84">
      <c r="A246" s="80">
        <v>139</v>
      </c>
      <c r="B246" s="81">
        <v>139</v>
      </c>
      <c r="C246" s="82" t="s">
        <v>547</v>
      </c>
      <c r="D246" s="83" t="s">
        <v>557</v>
      </c>
      <c r="E246" s="84">
        <v>1346.29</v>
      </c>
      <c r="F246" s="85" t="s">
        <v>549</v>
      </c>
      <c r="G246" s="84" t="s">
        <v>550</v>
      </c>
      <c r="H246" s="84" t="s">
        <v>558</v>
      </c>
      <c r="I246" s="84" t="s">
        <v>559</v>
      </c>
      <c r="J246" s="84" t="s">
        <v>553</v>
      </c>
      <c r="K246" s="84" t="s">
        <v>560</v>
      </c>
      <c r="L246" s="85" t="s">
        <v>561</v>
      </c>
      <c r="M246" s="85"/>
      <c r="N246" s="85" t="s">
        <v>79</v>
      </c>
      <c r="O246" s="85"/>
      <c r="P246" s="85"/>
      <c r="Q246" s="85"/>
      <c r="R246" s="85"/>
      <c r="S246" s="85"/>
      <c r="T246" s="85"/>
      <c r="U246" s="85"/>
      <c r="V246" s="85" t="s">
        <v>562</v>
      </c>
    </row>
    <row r="247" spans="1:22" ht="18.399999999999999" customHeight="1">
      <c r="A247" s="117" t="s">
        <v>563</v>
      </c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</row>
    <row r="248" spans="1:22" ht="156">
      <c r="A248" s="80">
        <v>140</v>
      </c>
      <c r="B248" s="81">
        <v>140</v>
      </c>
      <c r="C248" s="82" t="s">
        <v>564</v>
      </c>
      <c r="D248" s="83" t="s">
        <v>565</v>
      </c>
      <c r="E248" s="84">
        <v>1105.55</v>
      </c>
      <c r="F248" s="85" t="s">
        <v>566</v>
      </c>
      <c r="G248" s="84">
        <v>73.040000000000006</v>
      </c>
      <c r="H248" s="84" t="s">
        <v>567</v>
      </c>
      <c r="I248" s="84" t="s">
        <v>568</v>
      </c>
      <c r="J248" s="84">
        <v>6</v>
      </c>
      <c r="K248" s="84" t="s">
        <v>569</v>
      </c>
      <c r="L248" s="85" t="s">
        <v>570</v>
      </c>
      <c r="M248" s="85"/>
      <c r="N248" s="85" t="s">
        <v>79</v>
      </c>
      <c r="O248" s="85"/>
      <c r="P248" s="85"/>
      <c r="Q248" s="85"/>
      <c r="R248" s="85"/>
      <c r="S248" s="85"/>
      <c r="T248" s="85"/>
      <c r="U248" s="85"/>
      <c r="V248" s="85">
        <v>32</v>
      </c>
    </row>
    <row r="249" spans="1:22" ht="36">
      <c r="A249" s="80">
        <v>141</v>
      </c>
      <c r="B249" s="81">
        <v>141</v>
      </c>
      <c r="C249" s="82" t="s">
        <v>571</v>
      </c>
      <c r="D249" s="83" t="s">
        <v>572</v>
      </c>
      <c r="E249" s="84">
        <v>62.71</v>
      </c>
      <c r="F249" s="85" t="s">
        <v>573</v>
      </c>
      <c r="G249" s="84"/>
      <c r="H249" s="84">
        <v>520</v>
      </c>
      <c r="I249" s="84" t="s">
        <v>574</v>
      </c>
      <c r="J249" s="84"/>
      <c r="K249" s="84">
        <v>1692</v>
      </c>
      <c r="L249" s="85" t="s">
        <v>575</v>
      </c>
      <c r="M249" s="85"/>
      <c r="N249" s="85" t="s">
        <v>97</v>
      </c>
      <c r="O249" s="85"/>
      <c r="P249" s="85"/>
      <c r="Q249" s="85"/>
      <c r="R249" s="85"/>
      <c r="S249" s="85"/>
      <c r="T249" s="85"/>
      <c r="U249" s="85"/>
      <c r="V249" s="85"/>
    </row>
    <row r="250" spans="1:22" ht="18.399999999999999" customHeight="1">
      <c r="A250" s="117" t="s">
        <v>576</v>
      </c>
      <c r="B250" s="118"/>
      <c r="C250" s="118"/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</row>
    <row r="251" spans="1:22" ht="96">
      <c r="A251" s="80">
        <v>142</v>
      </c>
      <c r="B251" s="81">
        <v>142</v>
      </c>
      <c r="C251" s="82" t="s">
        <v>577</v>
      </c>
      <c r="D251" s="83" t="s">
        <v>578</v>
      </c>
      <c r="E251" s="84">
        <v>6345.09</v>
      </c>
      <c r="F251" s="85" t="s">
        <v>579</v>
      </c>
      <c r="G251" s="84" t="s">
        <v>580</v>
      </c>
      <c r="H251" s="84" t="s">
        <v>581</v>
      </c>
      <c r="I251" s="84" t="s">
        <v>582</v>
      </c>
      <c r="J251" s="84">
        <v>2</v>
      </c>
      <c r="K251" s="84" t="s">
        <v>583</v>
      </c>
      <c r="L251" s="85" t="s">
        <v>584</v>
      </c>
      <c r="M251" s="85"/>
      <c r="N251" s="85" t="s">
        <v>79</v>
      </c>
      <c r="O251" s="85"/>
      <c r="P251" s="85"/>
      <c r="Q251" s="85"/>
      <c r="R251" s="85"/>
      <c r="S251" s="85"/>
      <c r="T251" s="85"/>
      <c r="U251" s="85"/>
      <c r="V251" s="85" t="s">
        <v>585</v>
      </c>
    </row>
    <row r="252" spans="1:22" ht="18.399999999999999" customHeight="1">
      <c r="A252" s="117" t="s">
        <v>586</v>
      </c>
      <c r="B252" s="118"/>
      <c r="C252" s="118"/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</row>
    <row r="253" spans="1:22" ht="72">
      <c r="A253" s="80">
        <v>143</v>
      </c>
      <c r="B253" s="81">
        <v>143</v>
      </c>
      <c r="C253" s="82" t="s">
        <v>587</v>
      </c>
      <c r="D253" s="83" t="s">
        <v>588</v>
      </c>
      <c r="E253" s="84">
        <v>331.75</v>
      </c>
      <c r="F253" s="85" t="s">
        <v>589</v>
      </c>
      <c r="G253" s="84" t="s">
        <v>590</v>
      </c>
      <c r="H253" s="84" t="s">
        <v>591</v>
      </c>
      <c r="I253" s="84" t="s">
        <v>592</v>
      </c>
      <c r="J253" s="84" t="s">
        <v>135</v>
      </c>
      <c r="K253" s="84" t="s">
        <v>593</v>
      </c>
      <c r="L253" s="85" t="s">
        <v>594</v>
      </c>
      <c r="M253" s="85"/>
      <c r="N253" s="85" t="s">
        <v>79</v>
      </c>
      <c r="O253" s="85"/>
      <c r="P253" s="85"/>
      <c r="Q253" s="85"/>
      <c r="R253" s="85"/>
      <c r="S253" s="85"/>
      <c r="T253" s="85"/>
      <c r="U253" s="85"/>
      <c r="V253" s="85" t="s">
        <v>595</v>
      </c>
    </row>
    <row r="254" spans="1:22" ht="84">
      <c r="A254" s="80">
        <v>144</v>
      </c>
      <c r="B254" s="81">
        <v>144</v>
      </c>
      <c r="C254" s="82" t="s">
        <v>537</v>
      </c>
      <c r="D254" s="83" t="s">
        <v>596</v>
      </c>
      <c r="E254" s="84">
        <v>180.85</v>
      </c>
      <c r="F254" s="85" t="s">
        <v>539</v>
      </c>
      <c r="G254" s="84" t="s">
        <v>540</v>
      </c>
      <c r="H254" s="84" t="s">
        <v>597</v>
      </c>
      <c r="I254" s="84" t="s">
        <v>598</v>
      </c>
      <c r="J254" s="84" t="s">
        <v>599</v>
      </c>
      <c r="K254" s="84" t="s">
        <v>600</v>
      </c>
      <c r="L254" s="85" t="s">
        <v>601</v>
      </c>
      <c r="M254" s="85"/>
      <c r="N254" s="85" t="s">
        <v>79</v>
      </c>
      <c r="O254" s="85"/>
      <c r="P254" s="85"/>
      <c r="Q254" s="85"/>
      <c r="R254" s="85"/>
      <c r="S254" s="85"/>
      <c r="T254" s="85"/>
      <c r="U254" s="85"/>
      <c r="V254" s="85" t="s">
        <v>602</v>
      </c>
    </row>
    <row r="255" spans="1:22" ht="72">
      <c r="A255" s="80">
        <v>145</v>
      </c>
      <c r="B255" s="81">
        <v>145</v>
      </c>
      <c r="C255" s="82" t="s">
        <v>587</v>
      </c>
      <c r="D255" s="83" t="s">
        <v>603</v>
      </c>
      <c r="E255" s="84">
        <v>331.75</v>
      </c>
      <c r="F255" s="85" t="s">
        <v>589</v>
      </c>
      <c r="G255" s="84" t="s">
        <v>590</v>
      </c>
      <c r="H255" s="84" t="s">
        <v>604</v>
      </c>
      <c r="I255" s="84" t="s">
        <v>605</v>
      </c>
      <c r="J255" s="84">
        <v>1</v>
      </c>
      <c r="K255" s="84" t="s">
        <v>606</v>
      </c>
      <c r="L255" s="85" t="s">
        <v>607</v>
      </c>
      <c r="M255" s="85"/>
      <c r="N255" s="85" t="s">
        <v>79</v>
      </c>
      <c r="O255" s="85"/>
      <c r="P255" s="85"/>
      <c r="Q255" s="85"/>
      <c r="R255" s="85"/>
      <c r="S255" s="85"/>
      <c r="T255" s="85"/>
      <c r="U255" s="85"/>
      <c r="V255" s="85" t="s">
        <v>608</v>
      </c>
    </row>
    <row r="256" spans="1:22" ht="84">
      <c r="A256" s="80">
        <v>146</v>
      </c>
      <c r="B256" s="81">
        <v>146</v>
      </c>
      <c r="C256" s="82" t="s">
        <v>547</v>
      </c>
      <c r="D256" s="83" t="s">
        <v>596</v>
      </c>
      <c r="E256" s="84">
        <v>1346.29</v>
      </c>
      <c r="F256" s="85" t="s">
        <v>549</v>
      </c>
      <c r="G256" s="84" t="s">
        <v>550</v>
      </c>
      <c r="H256" s="84" t="s">
        <v>609</v>
      </c>
      <c r="I256" s="84" t="s">
        <v>610</v>
      </c>
      <c r="J256" s="84" t="s">
        <v>611</v>
      </c>
      <c r="K256" s="84" t="s">
        <v>612</v>
      </c>
      <c r="L256" s="85" t="s">
        <v>613</v>
      </c>
      <c r="M256" s="85"/>
      <c r="N256" s="85" t="s">
        <v>79</v>
      </c>
      <c r="O256" s="85"/>
      <c r="P256" s="85"/>
      <c r="Q256" s="85"/>
      <c r="R256" s="85"/>
      <c r="S256" s="85"/>
      <c r="T256" s="85"/>
      <c r="U256" s="85"/>
      <c r="V256" s="85" t="s">
        <v>614</v>
      </c>
    </row>
    <row r="257" spans="1:22" ht="84">
      <c r="A257" s="80">
        <v>147</v>
      </c>
      <c r="B257" s="81">
        <v>147</v>
      </c>
      <c r="C257" s="82" t="s">
        <v>547</v>
      </c>
      <c r="D257" s="83" t="s">
        <v>615</v>
      </c>
      <c r="E257" s="84">
        <v>1346.29</v>
      </c>
      <c r="F257" s="85" t="s">
        <v>549</v>
      </c>
      <c r="G257" s="84" t="s">
        <v>550</v>
      </c>
      <c r="H257" s="84" t="s">
        <v>616</v>
      </c>
      <c r="I257" s="84" t="s">
        <v>617</v>
      </c>
      <c r="J257" s="84" t="s">
        <v>618</v>
      </c>
      <c r="K257" s="84" t="s">
        <v>619</v>
      </c>
      <c r="L257" s="85" t="s">
        <v>620</v>
      </c>
      <c r="M257" s="85"/>
      <c r="N257" s="85" t="s">
        <v>79</v>
      </c>
      <c r="O257" s="85"/>
      <c r="P257" s="85"/>
      <c r="Q257" s="85"/>
      <c r="R257" s="85"/>
      <c r="S257" s="85"/>
      <c r="T257" s="85"/>
      <c r="U257" s="85"/>
      <c r="V257" s="85" t="s">
        <v>621</v>
      </c>
    </row>
    <row r="258" spans="1:22" ht="18.399999999999999" customHeight="1">
      <c r="A258" s="117" t="s">
        <v>622</v>
      </c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</row>
    <row r="259" spans="1:22" ht="72">
      <c r="A259" s="80">
        <v>148</v>
      </c>
      <c r="B259" s="81">
        <v>148</v>
      </c>
      <c r="C259" s="82" t="s">
        <v>587</v>
      </c>
      <c r="D259" s="83" t="s">
        <v>588</v>
      </c>
      <c r="E259" s="84">
        <v>331.75</v>
      </c>
      <c r="F259" s="85" t="s">
        <v>589</v>
      </c>
      <c r="G259" s="84" t="s">
        <v>590</v>
      </c>
      <c r="H259" s="84" t="s">
        <v>591</v>
      </c>
      <c r="I259" s="84" t="s">
        <v>592</v>
      </c>
      <c r="J259" s="84" t="s">
        <v>135</v>
      </c>
      <c r="K259" s="84" t="s">
        <v>593</v>
      </c>
      <c r="L259" s="85" t="s">
        <v>594</v>
      </c>
      <c r="M259" s="85"/>
      <c r="N259" s="85" t="s">
        <v>79</v>
      </c>
      <c r="O259" s="85"/>
      <c r="P259" s="85"/>
      <c r="Q259" s="85"/>
      <c r="R259" s="85"/>
      <c r="S259" s="85"/>
      <c r="T259" s="85"/>
      <c r="U259" s="85"/>
      <c r="V259" s="85" t="s">
        <v>595</v>
      </c>
    </row>
    <row r="260" spans="1:22" ht="84">
      <c r="A260" s="80">
        <v>149</v>
      </c>
      <c r="B260" s="81">
        <v>149</v>
      </c>
      <c r="C260" s="82" t="s">
        <v>537</v>
      </c>
      <c r="D260" s="83" t="s">
        <v>596</v>
      </c>
      <c r="E260" s="84">
        <v>180.85</v>
      </c>
      <c r="F260" s="85" t="s">
        <v>539</v>
      </c>
      <c r="G260" s="84" t="s">
        <v>540</v>
      </c>
      <c r="H260" s="84" t="s">
        <v>597</v>
      </c>
      <c r="I260" s="84" t="s">
        <v>598</v>
      </c>
      <c r="J260" s="84" t="s">
        <v>599</v>
      </c>
      <c r="K260" s="84" t="s">
        <v>600</v>
      </c>
      <c r="L260" s="85" t="s">
        <v>601</v>
      </c>
      <c r="M260" s="85"/>
      <c r="N260" s="85" t="s">
        <v>79</v>
      </c>
      <c r="O260" s="85"/>
      <c r="P260" s="85"/>
      <c r="Q260" s="85"/>
      <c r="R260" s="85"/>
      <c r="S260" s="85"/>
      <c r="T260" s="85"/>
      <c r="U260" s="85"/>
      <c r="V260" s="85" t="s">
        <v>602</v>
      </c>
    </row>
    <row r="261" spans="1:22" ht="72">
      <c r="A261" s="80">
        <v>150</v>
      </c>
      <c r="B261" s="81">
        <v>150</v>
      </c>
      <c r="C261" s="82" t="s">
        <v>587</v>
      </c>
      <c r="D261" s="83" t="s">
        <v>623</v>
      </c>
      <c r="E261" s="84">
        <v>331.75</v>
      </c>
      <c r="F261" s="85" t="s">
        <v>589</v>
      </c>
      <c r="G261" s="84" t="s">
        <v>590</v>
      </c>
      <c r="H261" s="84" t="s">
        <v>624</v>
      </c>
      <c r="I261" s="84" t="s">
        <v>625</v>
      </c>
      <c r="J261" s="84" t="s">
        <v>626</v>
      </c>
      <c r="K261" s="84" t="s">
        <v>627</v>
      </c>
      <c r="L261" s="85" t="s">
        <v>628</v>
      </c>
      <c r="M261" s="85"/>
      <c r="N261" s="85" t="s">
        <v>79</v>
      </c>
      <c r="O261" s="85"/>
      <c r="P261" s="85"/>
      <c r="Q261" s="85"/>
      <c r="R261" s="85"/>
      <c r="S261" s="85"/>
      <c r="T261" s="85"/>
      <c r="U261" s="85"/>
      <c r="V261" s="85" t="s">
        <v>629</v>
      </c>
    </row>
    <row r="262" spans="1:22" ht="84">
      <c r="A262" s="80">
        <v>151</v>
      </c>
      <c r="B262" s="81">
        <v>151</v>
      </c>
      <c r="C262" s="82" t="s">
        <v>537</v>
      </c>
      <c r="D262" s="83" t="s">
        <v>615</v>
      </c>
      <c r="E262" s="84">
        <v>180.85</v>
      </c>
      <c r="F262" s="85" t="s">
        <v>539</v>
      </c>
      <c r="G262" s="84" t="s">
        <v>540</v>
      </c>
      <c r="H262" s="84" t="s">
        <v>630</v>
      </c>
      <c r="I262" s="84" t="s">
        <v>631</v>
      </c>
      <c r="J262" s="84" t="s">
        <v>632</v>
      </c>
      <c r="K262" s="84" t="s">
        <v>633</v>
      </c>
      <c r="L262" s="85" t="s">
        <v>634</v>
      </c>
      <c r="M262" s="85"/>
      <c r="N262" s="85" t="s">
        <v>79</v>
      </c>
      <c r="O262" s="85"/>
      <c r="P262" s="85"/>
      <c r="Q262" s="85"/>
      <c r="R262" s="85"/>
      <c r="S262" s="85"/>
      <c r="T262" s="85"/>
      <c r="U262" s="85"/>
      <c r="V262" s="85" t="s">
        <v>635</v>
      </c>
    </row>
    <row r="263" spans="1:22" ht="84">
      <c r="A263" s="80">
        <v>152</v>
      </c>
      <c r="B263" s="81">
        <v>152</v>
      </c>
      <c r="C263" s="82" t="s">
        <v>547</v>
      </c>
      <c r="D263" s="83" t="s">
        <v>615</v>
      </c>
      <c r="E263" s="84">
        <v>1346.29</v>
      </c>
      <c r="F263" s="85" t="s">
        <v>549</v>
      </c>
      <c r="G263" s="84" t="s">
        <v>550</v>
      </c>
      <c r="H263" s="84" t="s">
        <v>616</v>
      </c>
      <c r="I263" s="84" t="s">
        <v>617</v>
      </c>
      <c r="J263" s="84" t="s">
        <v>618</v>
      </c>
      <c r="K263" s="84" t="s">
        <v>619</v>
      </c>
      <c r="L263" s="85" t="s">
        <v>620</v>
      </c>
      <c r="M263" s="85"/>
      <c r="N263" s="85" t="s">
        <v>79</v>
      </c>
      <c r="O263" s="85"/>
      <c r="P263" s="85"/>
      <c r="Q263" s="85"/>
      <c r="R263" s="85"/>
      <c r="S263" s="85"/>
      <c r="T263" s="85"/>
      <c r="U263" s="85"/>
      <c r="V263" s="85" t="s">
        <v>621</v>
      </c>
    </row>
    <row r="264" spans="1:22" ht="84">
      <c r="A264" s="80">
        <v>153</v>
      </c>
      <c r="B264" s="81">
        <v>153</v>
      </c>
      <c r="C264" s="82" t="s">
        <v>547</v>
      </c>
      <c r="D264" s="83" t="s">
        <v>615</v>
      </c>
      <c r="E264" s="84">
        <v>1346.29</v>
      </c>
      <c r="F264" s="85" t="s">
        <v>549</v>
      </c>
      <c r="G264" s="84" t="s">
        <v>550</v>
      </c>
      <c r="H264" s="84" t="s">
        <v>616</v>
      </c>
      <c r="I264" s="84" t="s">
        <v>617</v>
      </c>
      <c r="J264" s="84" t="s">
        <v>618</v>
      </c>
      <c r="K264" s="84" t="s">
        <v>619</v>
      </c>
      <c r="L264" s="85" t="s">
        <v>620</v>
      </c>
      <c r="M264" s="85"/>
      <c r="N264" s="85" t="s">
        <v>79</v>
      </c>
      <c r="O264" s="85"/>
      <c r="P264" s="85"/>
      <c r="Q264" s="85"/>
      <c r="R264" s="85"/>
      <c r="S264" s="85"/>
      <c r="T264" s="85"/>
      <c r="U264" s="85"/>
      <c r="V264" s="85" t="s">
        <v>621</v>
      </c>
    </row>
    <row r="265" spans="1:22" ht="84">
      <c r="A265" s="80">
        <v>154</v>
      </c>
      <c r="B265" s="81">
        <v>154</v>
      </c>
      <c r="C265" s="82" t="s">
        <v>547</v>
      </c>
      <c r="D265" s="83" t="s">
        <v>636</v>
      </c>
      <c r="E265" s="84">
        <v>1346.29</v>
      </c>
      <c r="F265" s="85" t="s">
        <v>549</v>
      </c>
      <c r="G265" s="84" t="s">
        <v>550</v>
      </c>
      <c r="H265" s="84" t="s">
        <v>637</v>
      </c>
      <c r="I265" s="84" t="s">
        <v>638</v>
      </c>
      <c r="J265" s="84" t="s">
        <v>632</v>
      </c>
      <c r="K265" s="84" t="s">
        <v>639</v>
      </c>
      <c r="L265" s="85" t="s">
        <v>640</v>
      </c>
      <c r="M265" s="85"/>
      <c r="N265" s="85" t="s">
        <v>79</v>
      </c>
      <c r="O265" s="85"/>
      <c r="P265" s="85"/>
      <c r="Q265" s="85"/>
      <c r="R265" s="85"/>
      <c r="S265" s="85"/>
      <c r="T265" s="85"/>
      <c r="U265" s="85"/>
      <c r="V265" s="85" t="s">
        <v>641</v>
      </c>
    </row>
    <row r="266" spans="1:22" ht="84">
      <c r="A266" s="80">
        <v>155</v>
      </c>
      <c r="B266" s="81">
        <v>155</v>
      </c>
      <c r="C266" s="82" t="s">
        <v>642</v>
      </c>
      <c r="D266" s="83" t="s">
        <v>643</v>
      </c>
      <c r="E266" s="84">
        <v>2521.33</v>
      </c>
      <c r="F266" s="85" t="s">
        <v>644</v>
      </c>
      <c r="G266" s="84" t="s">
        <v>550</v>
      </c>
      <c r="H266" s="84" t="s">
        <v>645</v>
      </c>
      <c r="I266" s="84" t="s">
        <v>646</v>
      </c>
      <c r="J266" s="84">
        <v>1</v>
      </c>
      <c r="K266" s="84" t="s">
        <v>647</v>
      </c>
      <c r="L266" s="85" t="s">
        <v>648</v>
      </c>
      <c r="M266" s="85"/>
      <c r="N266" s="85" t="s">
        <v>79</v>
      </c>
      <c r="O266" s="85"/>
      <c r="P266" s="85"/>
      <c r="Q266" s="85"/>
      <c r="R266" s="85"/>
      <c r="S266" s="85"/>
      <c r="T266" s="85"/>
      <c r="U266" s="85"/>
      <c r="V266" s="85" t="s">
        <v>649</v>
      </c>
    </row>
    <row r="267" spans="1:22" ht="96">
      <c r="A267" s="80">
        <v>156</v>
      </c>
      <c r="B267" s="81">
        <v>156</v>
      </c>
      <c r="C267" s="82" t="s">
        <v>650</v>
      </c>
      <c r="D267" s="83" t="s">
        <v>651</v>
      </c>
      <c r="E267" s="84">
        <v>2073.91</v>
      </c>
      <c r="F267" s="85" t="s">
        <v>652</v>
      </c>
      <c r="G267" s="84" t="s">
        <v>550</v>
      </c>
      <c r="H267" s="84" t="s">
        <v>653</v>
      </c>
      <c r="I267" s="84" t="s">
        <v>654</v>
      </c>
      <c r="J267" s="84" t="s">
        <v>632</v>
      </c>
      <c r="K267" s="84" t="s">
        <v>655</v>
      </c>
      <c r="L267" s="85" t="s">
        <v>656</v>
      </c>
      <c r="M267" s="85"/>
      <c r="N267" s="85" t="s">
        <v>79</v>
      </c>
      <c r="O267" s="85"/>
      <c r="P267" s="85"/>
      <c r="Q267" s="85"/>
      <c r="R267" s="85"/>
      <c r="S267" s="85"/>
      <c r="T267" s="85"/>
      <c r="U267" s="85"/>
      <c r="V267" s="85" t="s">
        <v>657</v>
      </c>
    </row>
    <row r="268" spans="1:22" ht="18.399999999999999" customHeight="1">
      <c r="A268" s="117" t="s">
        <v>658</v>
      </c>
      <c r="B268" s="118"/>
      <c r="C268" s="118"/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</row>
    <row r="269" spans="1:22" ht="84">
      <c r="A269" s="80">
        <v>157</v>
      </c>
      <c r="B269" s="81">
        <v>157</v>
      </c>
      <c r="C269" s="82" t="s">
        <v>659</v>
      </c>
      <c r="D269" s="83" t="s">
        <v>660</v>
      </c>
      <c r="E269" s="84">
        <v>3282.45</v>
      </c>
      <c r="F269" s="85" t="s">
        <v>661</v>
      </c>
      <c r="G269" s="84" t="s">
        <v>662</v>
      </c>
      <c r="H269" s="84" t="s">
        <v>663</v>
      </c>
      <c r="I269" s="84" t="s">
        <v>664</v>
      </c>
      <c r="J269" s="84">
        <v>7</v>
      </c>
      <c r="K269" s="84" t="s">
        <v>665</v>
      </c>
      <c r="L269" s="85" t="s">
        <v>666</v>
      </c>
      <c r="M269" s="85"/>
      <c r="N269" s="85" t="s">
        <v>79</v>
      </c>
      <c r="O269" s="85"/>
      <c r="P269" s="85"/>
      <c r="Q269" s="85"/>
      <c r="R269" s="85"/>
      <c r="S269" s="85"/>
      <c r="T269" s="85"/>
      <c r="U269" s="85"/>
      <c r="V269" s="85" t="s">
        <v>667</v>
      </c>
    </row>
    <row r="270" spans="1:22" ht="36">
      <c r="A270" s="80">
        <v>158</v>
      </c>
      <c r="B270" s="81">
        <v>158</v>
      </c>
      <c r="C270" s="82" t="s">
        <v>668</v>
      </c>
      <c r="D270" s="83" t="s">
        <v>669</v>
      </c>
      <c r="E270" s="84">
        <v>18.2</v>
      </c>
      <c r="F270" s="85" t="s">
        <v>670</v>
      </c>
      <c r="G270" s="84"/>
      <c r="H270" s="84">
        <v>546</v>
      </c>
      <c r="I270" s="84" t="s">
        <v>671</v>
      </c>
      <c r="J270" s="84"/>
      <c r="K270" s="84">
        <v>1555</v>
      </c>
      <c r="L270" s="85" t="s">
        <v>672</v>
      </c>
      <c r="M270" s="85"/>
      <c r="N270" s="85" t="s">
        <v>97</v>
      </c>
      <c r="O270" s="85"/>
      <c r="P270" s="85"/>
      <c r="Q270" s="85"/>
      <c r="R270" s="85"/>
      <c r="S270" s="85"/>
      <c r="T270" s="85"/>
      <c r="U270" s="85"/>
      <c r="V270" s="85"/>
    </row>
    <row r="271" spans="1:22" ht="36">
      <c r="A271" s="80">
        <v>159</v>
      </c>
      <c r="B271" s="81">
        <v>159</v>
      </c>
      <c r="C271" s="82" t="s">
        <v>673</v>
      </c>
      <c r="D271" s="83" t="s">
        <v>674</v>
      </c>
      <c r="E271" s="84">
        <v>3200</v>
      </c>
      <c r="F271" s="85" t="s">
        <v>675</v>
      </c>
      <c r="G271" s="84"/>
      <c r="H271" s="84">
        <v>32</v>
      </c>
      <c r="I271" s="84" t="s">
        <v>676</v>
      </c>
      <c r="J271" s="84"/>
      <c r="K271" s="84">
        <v>139</v>
      </c>
      <c r="L271" s="85" t="s">
        <v>159</v>
      </c>
      <c r="M271" s="85"/>
      <c r="N271" s="85" t="s">
        <v>97</v>
      </c>
      <c r="O271" s="85"/>
      <c r="P271" s="85"/>
      <c r="Q271" s="85"/>
      <c r="R271" s="85"/>
      <c r="S271" s="85"/>
      <c r="T271" s="85"/>
      <c r="U271" s="85"/>
      <c r="V271" s="85"/>
    </row>
    <row r="272" spans="1:22" ht="60">
      <c r="A272" s="80">
        <v>160</v>
      </c>
      <c r="B272" s="81">
        <v>160</v>
      </c>
      <c r="C272" s="82" t="s">
        <v>677</v>
      </c>
      <c r="D272" s="83" t="s">
        <v>678</v>
      </c>
      <c r="E272" s="84">
        <v>1965.31</v>
      </c>
      <c r="F272" s="85">
        <v>1965.31</v>
      </c>
      <c r="G272" s="84"/>
      <c r="H272" s="84" t="s">
        <v>90</v>
      </c>
      <c r="I272" s="84">
        <v>3</v>
      </c>
      <c r="J272" s="84"/>
      <c r="K272" s="84" t="s">
        <v>679</v>
      </c>
      <c r="L272" s="85">
        <v>37</v>
      </c>
      <c r="M272" s="85"/>
      <c r="N272" s="85" t="s">
        <v>79</v>
      </c>
      <c r="O272" s="85"/>
      <c r="P272" s="85"/>
      <c r="Q272" s="85"/>
      <c r="R272" s="85"/>
      <c r="S272" s="85"/>
      <c r="T272" s="85"/>
      <c r="U272" s="85"/>
      <c r="V272" s="85"/>
    </row>
    <row r="273" spans="1:22" ht="72">
      <c r="A273" s="80">
        <v>161</v>
      </c>
      <c r="B273" s="81">
        <v>161</v>
      </c>
      <c r="C273" s="82" t="s">
        <v>680</v>
      </c>
      <c r="D273" s="83" t="s">
        <v>681</v>
      </c>
      <c r="E273" s="84">
        <v>3.3</v>
      </c>
      <c r="F273" s="85"/>
      <c r="G273" s="84">
        <v>3.3</v>
      </c>
      <c r="H273" s="84">
        <v>1</v>
      </c>
      <c r="I273" s="84"/>
      <c r="J273" s="84">
        <v>1</v>
      </c>
      <c r="K273" s="84">
        <v>5</v>
      </c>
      <c r="L273" s="85"/>
      <c r="M273" s="85"/>
      <c r="N273" s="85" t="s">
        <v>79</v>
      </c>
      <c r="O273" s="85"/>
      <c r="P273" s="85"/>
      <c r="Q273" s="85"/>
      <c r="R273" s="85"/>
      <c r="S273" s="85"/>
      <c r="T273" s="85"/>
      <c r="U273" s="85"/>
      <c r="V273" s="85">
        <v>5</v>
      </c>
    </row>
    <row r="274" spans="1:22" ht="84">
      <c r="A274" s="80">
        <v>162</v>
      </c>
      <c r="B274" s="81">
        <v>162</v>
      </c>
      <c r="C274" s="82" t="s">
        <v>682</v>
      </c>
      <c r="D274" s="83" t="s">
        <v>683</v>
      </c>
      <c r="E274" s="84">
        <v>5.69</v>
      </c>
      <c r="F274" s="85"/>
      <c r="G274" s="84">
        <v>5.69</v>
      </c>
      <c r="H274" s="84">
        <v>1</v>
      </c>
      <c r="I274" s="84"/>
      <c r="J274" s="84">
        <v>1</v>
      </c>
      <c r="K274" s="84">
        <v>5</v>
      </c>
      <c r="L274" s="85"/>
      <c r="M274" s="85"/>
      <c r="N274" s="85" t="s">
        <v>79</v>
      </c>
      <c r="O274" s="85"/>
      <c r="P274" s="85"/>
      <c r="Q274" s="85"/>
      <c r="R274" s="85"/>
      <c r="S274" s="85"/>
      <c r="T274" s="85"/>
      <c r="U274" s="85"/>
      <c r="V274" s="85">
        <v>5</v>
      </c>
    </row>
    <row r="275" spans="1:22" ht="18.399999999999999" customHeight="1">
      <c r="A275" s="117" t="s">
        <v>684</v>
      </c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</row>
    <row r="276" spans="1:22" ht="84">
      <c r="A276" s="80">
        <v>163</v>
      </c>
      <c r="B276" s="81">
        <v>163</v>
      </c>
      <c r="C276" s="82" t="s">
        <v>685</v>
      </c>
      <c r="D276" s="83" t="s">
        <v>686</v>
      </c>
      <c r="E276" s="84">
        <v>679.37</v>
      </c>
      <c r="F276" s="85" t="s">
        <v>687</v>
      </c>
      <c r="G276" s="84">
        <v>1.03</v>
      </c>
      <c r="H276" s="84" t="s">
        <v>688</v>
      </c>
      <c r="I276" s="84" t="s">
        <v>689</v>
      </c>
      <c r="J276" s="84"/>
      <c r="K276" s="84" t="s">
        <v>690</v>
      </c>
      <c r="L276" s="85" t="s">
        <v>691</v>
      </c>
      <c r="M276" s="85"/>
      <c r="N276" s="85" t="s">
        <v>79</v>
      </c>
      <c r="O276" s="85"/>
      <c r="P276" s="85"/>
      <c r="Q276" s="85"/>
      <c r="R276" s="85"/>
      <c r="S276" s="85"/>
      <c r="T276" s="85"/>
      <c r="U276" s="85"/>
      <c r="V276" s="85"/>
    </row>
    <row r="277" spans="1:22" ht="96">
      <c r="A277" s="80">
        <v>164</v>
      </c>
      <c r="B277" s="81">
        <v>164</v>
      </c>
      <c r="C277" s="82" t="s">
        <v>692</v>
      </c>
      <c r="D277" s="83" t="s">
        <v>686</v>
      </c>
      <c r="E277" s="84">
        <v>110.53</v>
      </c>
      <c r="F277" s="85" t="s">
        <v>693</v>
      </c>
      <c r="G277" s="84"/>
      <c r="H277" s="84" t="s">
        <v>694</v>
      </c>
      <c r="I277" s="84" t="s">
        <v>695</v>
      </c>
      <c r="J277" s="84"/>
      <c r="K277" s="84" t="s">
        <v>696</v>
      </c>
      <c r="L277" s="85" t="s">
        <v>697</v>
      </c>
      <c r="M277" s="85"/>
      <c r="N277" s="85" t="s">
        <v>79</v>
      </c>
      <c r="O277" s="85"/>
      <c r="P277" s="85"/>
      <c r="Q277" s="85"/>
      <c r="R277" s="85"/>
      <c r="S277" s="85"/>
      <c r="T277" s="85"/>
      <c r="U277" s="85"/>
      <c r="V277" s="85"/>
    </row>
    <row r="278" spans="1:22" ht="18.399999999999999" customHeight="1">
      <c r="A278" s="117" t="s">
        <v>698</v>
      </c>
      <c r="B278" s="118"/>
      <c r="C278" s="118"/>
      <c r="D278" s="118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</row>
    <row r="279" spans="1:22" ht="84">
      <c r="A279" s="80">
        <v>165</v>
      </c>
      <c r="B279" s="81">
        <v>165</v>
      </c>
      <c r="C279" s="82" t="s">
        <v>685</v>
      </c>
      <c r="D279" s="83" t="s">
        <v>699</v>
      </c>
      <c r="E279" s="84">
        <v>679.37</v>
      </c>
      <c r="F279" s="85" t="s">
        <v>687</v>
      </c>
      <c r="G279" s="84">
        <v>1.03</v>
      </c>
      <c r="H279" s="84" t="s">
        <v>700</v>
      </c>
      <c r="I279" s="84" t="s">
        <v>701</v>
      </c>
      <c r="J279" s="84"/>
      <c r="K279" s="84" t="s">
        <v>702</v>
      </c>
      <c r="L279" s="85" t="s">
        <v>703</v>
      </c>
      <c r="M279" s="85"/>
      <c r="N279" s="85" t="s">
        <v>79</v>
      </c>
      <c r="O279" s="85"/>
      <c r="P279" s="85"/>
      <c r="Q279" s="85"/>
      <c r="R279" s="85"/>
      <c r="S279" s="85"/>
      <c r="T279" s="85"/>
      <c r="U279" s="85"/>
      <c r="V279" s="85">
        <v>1</v>
      </c>
    </row>
    <row r="280" spans="1:22" ht="96">
      <c r="A280" s="80">
        <v>166</v>
      </c>
      <c r="B280" s="81">
        <v>166</v>
      </c>
      <c r="C280" s="82" t="s">
        <v>692</v>
      </c>
      <c r="D280" s="83" t="s">
        <v>699</v>
      </c>
      <c r="E280" s="84">
        <v>110.53</v>
      </c>
      <c r="F280" s="85" t="s">
        <v>693</v>
      </c>
      <c r="G280" s="84"/>
      <c r="H280" s="84" t="s">
        <v>704</v>
      </c>
      <c r="I280" s="84" t="s">
        <v>705</v>
      </c>
      <c r="J280" s="84"/>
      <c r="K280" s="84" t="s">
        <v>706</v>
      </c>
      <c r="L280" s="85" t="s">
        <v>707</v>
      </c>
      <c r="M280" s="85"/>
      <c r="N280" s="85" t="s">
        <v>79</v>
      </c>
      <c r="O280" s="85"/>
      <c r="P280" s="85"/>
      <c r="Q280" s="85"/>
      <c r="R280" s="85"/>
      <c r="S280" s="85"/>
      <c r="T280" s="85"/>
      <c r="U280" s="85"/>
      <c r="V280" s="85"/>
    </row>
    <row r="281" spans="1:22" ht="18.399999999999999" customHeight="1">
      <c r="A281" s="117" t="s">
        <v>175</v>
      </c>
      <c r="B281" s="118"/>
      <c r="C281" s="118"/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</row>
    <row r="282" spans="1:22" ht="60">
      <c r="A282" s="80">
        <v>167</v>
      </c>
      <c r="B282" s="81">
        <v>167</v>
      </c>
      <c r="C282" s="82" t="s">
        <v>708</v>
      </c>
      <c r="D282" s="83" t="s">
        <v>709</v>
      </c>
      <c r="E282" s="84">
        <v>511.67</v>
      </c>
      <c r="F282" s="85" t="s">
        <v>710</v>
      </c>
      <c r="G282" s="84">
        <v>1.03</v>
      </c>
      <c r="H282" s="84" t="s">
        <v>711</v>
      </c>
      <c r="I282" s="84" t="s">
        <v>712</v>
      </c>
      <c r="J282" s="84"/>
      <c r="K282" s="84" t="s">
        <v>713</v>
      </c>
      <c r="L282" s="85" t="s">
        <v>714</v>
      </c>
      <c r="M282" s="85"/>
      <c r="N282" s="85" t="s">
        <v>79</v>
      </c>
      <c r="O282" s="85"/>
      <c r="P282" s="85"/>
      <c r="Q282" s="85"/>
      <c r="R282" s="85"/>
      <c r="S282" s="85"/>
      <c r="T282" s="85"/>
      <c r="U282" s="85"/>
      <c r="V282" s="85">
        <v>1</v>
      </c>
    </row>
    <row r="283" spans="1:22" ht="18.399999999999999" customHeight="1">
      <c r="A283" s="117" t="s">
        <v>467</v>
      </c>
      <c r="B283" s="118"/>
      <c r="C283" s="118"/>
      <c r="D283" s="118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</row>
    <row r="284" spans="1:22" ht="72">
      <c r="A284" s="80">
        <v>168</v>
      </c>
      <c r="B284" s="81">
        <v>168</v>
      </c>
      <c r="C284" s="82" t="s">
        <v>72</v>
      </c>
      <c r="D284" s="83" t="s">
        <v>82</v>
      </c>
      <c r="E284" s="84">
        <v>508.07</v>
      </c>
      <c r="F284" s="85" t="s">
        <v>74</v>
      </c>
      <c r="G284" s="84">
        <v>1.03</v>
      </c>
      <c r="H284" s="84" t="s">
        <v>432</v>
      </c>
      <c r="I284" s="84" t="s">
        <v>433</v>
      </c>
      <c r="J284" s="84"/>
      <c r="K284" s="84" t="s">
        <v>434</v>
      </c>
      <c r="L284" s="85" t="s">
        <v>435</v>
      </c>
      <c r="M284" s="85"/>
      <c r="N284" s="85" t="s">
        <v>79</v>
      </c>
      <c r="O284" s="85"/>
      <c r="P284" s="85"/>
      <c r="Q284" s="85"/>
      <c r="R284" s="85"/>
      <c r="S284" s="85"/>
      <c r="T284" s="85"/>
      <c r="U284" s="85"/>
      <c r="V284" s="85"/>
    </row>
    <row r="285" spans="1:22" ht="72">
      <c r="A285" s="80">
        <v>169</v>
      </c>
      <c r="B285" s="81">
        <v>169</v>
      </c>
      <c r="C285" s="82" t="s">
        <v>350</v>
      </c>
      <c r="D285" s="83" t="s">
        <v>351</v>
      </c>
      <c r="E285" s="84">
        <v>5.36</v>
      </c>
      <c r="F285" s="85">
        <v>2.16</v>
      </c>
      <c r="G285" s="84" t="s">
        <v>352</v>
      </c>
      <c r="H285" s="84" t="s">
        <v>353</v>
      </c>
      <c r="I285" s="84">
        <v>216</v>
      </c>
      <c r="J285" s="84" t="s">
        <v>354</v>
      </c>
      <c r="K285" s="84" t="s">
        <v>355</v>
      </c>
      <c r="L285" s="85">
        <v>2377</v>
      </c>
      <c r="M285" s="85"/>
      <c r="N285" s="85" t="s">
        <v>79</v>
      </c>
      <c r="O285" s="85"/>
      <c r="P285" s="85"/>
      <c r="Q285" s="85"/>
      <c r="R285" s="85"/>
      <c r="S285" s="85"/>
      <c r="T285" s="85"/>
      <c r="U285" s="85"/>
      <c r="V285" s="85" t="s">
        <v>356</v>
      </c>
    </row>
    <row r="286" spans="1:22" ht="36">
      <c r="A286" s="80">
        <v>170</v>
      </c>
      <c r="B286" s="81">
        <v>170</v>
      </c>
      <c r="C286" s="82" t="s">
        <v>357</v>
      </c>
      <c r="D286" s="83" t="s">
        <v>358</v>
      </c>
      <c r="E286" s="84">
        <v>11011</v>
      </c>
      <c r="F286" s="85" t="s">
        <v>359</v>
      </c>
      <c r="G286" s="84"/>
      <c r="H286" s="84">
        <v>110</v>
      </c>
      <c r="I286" s="84" t="s">
        <v>360</v>
      </c>
      <c r="J286" s="84"/>
      <c r="K286" s="84">
        <v>31</v>
      </c>
      <c r="L286" s="85" t="s">
        <v>361</v>
      </c>
      <c r="M286" s="85"/>
      <c r="N286" s="85" t="s">
        <v>97</v>
      </c>
      <c r="O286" s="85"/>
      <c r="P286" s="85"/>
      <c r="Q286" s="85"/>
      <c r="R286" s="85"/>
      <c r="S286" s="85"/>
      <c r="T286" s="85"/>
      <c r="U286" s="85"/>
      <c r="V286" s="85"/>
    </row>
    <row r="287" spans="1:22" ht="18.399999999999999" customHeight="1">
      <c r="A287" s="117" t="s">
        <v>715</v>
      </c>
      <c r="B287" s="118"/>
      <c r="C287" s="118"/>
      <c r="D287" s="118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</row>
    <row r="288" spans="1:22" ht="96">
      <c r="A288" s="80">
        <v>171</v>
      </c>
      <c r="B288" s="81">
        <v>171</v>
      </c>
      <c r="C288" s="82" t="s">
        <v>385</v>
      </c>
      <c r="D288" s="83" t="s">
        <v>131</v>
      </c>
      <c r="E288" s="84">
        <v>2435.67</v>
      </c>
      <c r="F288" s="85" t="s">
        <v>387</v>
      </c>
      <c r="G288" s="84" t="s">
        <v>388</v>
      </c>
      <c r="H288" s="84" t="s">
        <v>716</v>
      </c>
      <c r="I288" s="84" t="s">
        <v>717</v>
      </c>
      <c r="J288" s="84"/>
      <c r="K288" s="84" t="s">
        <v>718</v>
      </c>
      <c r="L288" s="85" t="s">
        <v>719</v>
      </c>
      <c r="M288" s="85"/>
      <c r="N288" s="85" t="s">
        <v>79</v>
      </c>
      <c r="O288" s="85"/>
      <c r="P288" s="85"/>
      <c r="Q288" s="85"/>
      <c r="R288" s="85"/>
      <c r="S288" s="85"/>
      <c r="T288" s="85"/>
      <c r="U288" s="85"/>
      <c r="V288" s="85">
        <v>2</v>
      </c>
    </row>
    <row r="289" spans="1:22" ht="72">
      <c r="A289" s="80">
        <v>172</v>
      </c>
      <c r="B289" s="81">
        <v>172</v>
      </c>
      <c r="C289" s="82" t="s">
        <v>262</v>
      </c>
      <c r="D289" s="83" t="s">
        <v>166</v>
      </c>
      <c r="E289" s="84">
        <v>2250.2399999999998</v>
      </c>
      <c r="F289" s="85" t="s">
        <v>263</v>
      </c>
      <c r="G289" s="84" t="s">
        <v>264</v>
      </c>
      <c r="H289" s="84" t="s">
        <v>363</v>
      </c>
      <c r="I289" s="84" t="s">
        <v>364</v>
      </c>
      <c r="J289" s="84"/>
      <c r="K289" s="84" t="s">
        <v>365</v>
      </c>
      <c r="L289" s="85" t="s">
        <v>366</v>
      </c>
      <c r="M289" s="85"/>
      <c r="N289" s="85" t="s">
        <v>79</v>
      </c>
      <c r="O289" s="85"/>
      <c r="P289" s="85"/>
      <c r="Q289" s="85"/>
      <c r="R289" s="85"/>
      <c r="S289" s="85"/>
      <c r="T289" s="85"/>
      <c r="U289" s="85"/>
      <c r="V289" s="85"/>
    </row>
    <row r="290" spans="1:22" ht="18.399999999999999" customHeight="1">
      <c r="A290" s="117" t="s">
        <v>431</v>
      </c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</row>
    <row r="291" spans="1:22" ht="72">
      <c r="A291" s="80">
        <v>173</v>
      </c>
      <c r="B291" s="81">
        <v>173</v>
      </c>
      <c r="C291" s="82" t="s">
        <v>72</v>
      </c>
      <c r="D291" s="83" t="s">
        <v>82</v>
      </c>
      <c r="E291" s="84">
        <v>508.07</v>
      </c>
      <c r="F291" s="85" t="s">
        <v>74</v>
      </c>
      <c r="G291" s="84">
        <v>1.03</v>
      </c>
      <c r="H291" s="84" t="s">
        <v>432</v>
      </c>
      <c r="I291" s="84" t="s">
        <v>433</v>
      </c>
      <c r="J291" s="84"/>
      <c r="K291" s="84" t="s">
        <v>434</v>
      </c>
      <c r="L291" s="85" t="s">
        <v>435</v>
      </c>
      <c r="M291" s="85"/>
      <c r="N291" s="85" t="s">
        <v>79</v>
      </c>
      <c r="O291" s="85"/>
      <c r="P291" s="85"/>
      <c r="Q291" s="85"/>
      <c r="R291" s="85"/>
      <c r="S291" s="85"/>
      <c r="T291" s="85"/>
      <c r="U291" s="85"/>
      <c r="V291" s="85"/>
    </row>
    <row r="292" spans="1:22" ht="18.399999999999999" customHeight="1">
      <c r="A292" s="117" t="s">
        <v>720</v>
      </c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</row>
    <row r="293" spans="1:22" ht="72">
      <c r="A293" s="80">
        <v>174</v>
      </c>
      <c r="B293" s="81">
        <v>174</v>
      </c>
      <c r="C293" s="82" t="s">
        <v>721</v>
      </c>
      <c r="D293" s="83" t="s">
        <v>722</v>
      </c>
      <c r="E293" s="84">
        <v>78.430000000000007</v>
      </c>
      <c r="F293" s="85">
        <v>69.02</v>
      </c>
      <c r="G293" s="84" t="s">
        <v>723</v>
      </c>
      <c r="H293" s="84" t="s">
        <v>724</v>
      </c>
      <c r="I293" s="84">
        <v>50</v>
      </c>
      <c r="J293" s="84" t="s">
        <v>725</v>
      </c>
      <c r="K293" s="84" t="s">
        <v>726</v>
      </c>
      <c r="L293" s="85">
        <v>548</v>
      </c>
      <c r="M293" s="85"/>
      <c r="N293" s="85" t="s">
        <v>79</v>
      </c>
      <c r="O293" s="85"/>
      <c r="P293" s="85"/>
      <c r="Q293" s="85"/>
      <c r="R293" s="85"/>
      <c r="S293" s="85"/>
      <c r="T293" s="85"/>
      <c r="U293" s="85"/>
      <c r="V293" s="85" t="s">
        <v>727</v>
      </c>
    </row>
    <row r="294" spans="1:22" ht="72">
      <c r="A294" s="80">
        <v>175</v>
      </c>
      <c r="B294" s="81">
        <v>175</v>
      </c>
      <c r="C294" s="82" t="s">
        <v>350</v>
      </c>
      <c r="D294" s="83" t="s">
        <v>351</v>
      </c>
      <c r="E294" s="84">
        <v>5.36</v>
      </c>
      <c r="F294" s="85">
        <v>2.16</v>
      </c>
      <c r="G294" s="84" t="s">
        <v>352</v>
      </c>
      <c r="H294" s="84" t="s">
        <v>353</v>
      </c>
      <c r="I294" s="84">
        <v>216</v>
      </c>
      <c r="J294" s="84" t="s">
        <v>354</v>
      </c>
      <c r="K294" s="84" t="s">
        <v>355</v>
      </c>
      <c r="L294" s="85">
        <v>2377</v>
      </c>
      <c r="M294" s="85"/>
      <c r="N294" s="85" t="s">
        <v>79</v>
      </c>
      <c r="O294" s="85"/>
      <c r="P294" s="85"/>
      <c r="Q294" s="85"/>
      <c r="R294" s="85"/>
      <c r="S294" s="85"/>
      <c r="T294" s="85"/>
      <c r="U294" s="85"/>
      <c r="V294" s="85" t="s">
        <v>356</v>
      </c>
    </row>
    <row r="295" spans="1:22" ht="36">
      <c r="A295" s="80">
        <v>176</v>
      </c>
      <c r="B295" s="81">
        <v>176</v>
      </c>
      <c r="C295" s="82" t="s">
        <v>357</v>
      </c>
      <c r="D295" s="83" t="s">
        <v>358</v>
      </c>
      <c r="E295" s="84">
        <v>11011</v>
      </c>
      <c r="F295" s="85" t="s">
        <v>359</v>
      </c>
      <c r="G295" s="84"/>
      <c r="H295" s="84">
        <v>110</v>
      </c>
      <c r="I295" s="84" t="s">
        <v>360</v>
      </c>
      <c r="J295" s="84"/>
      <c r="K295" s="84">
        <v>31</v>
      </c>
      <c r="L295" s="85" t="s">
        <v>361</v>
      </c>
      <c r="M295" s="85"/>
      <c r="N295" s="85" t="s">
        <v>97</v>
      </c>
      <c r="O295" s="85"/>
      <c r="P295" s="85"/>
      <c r="Q295" s="85"/>
      <c r="R295" s="85"/>
      <c r="S295" s="85"/>
      <c r="T295" s="85"/>
      <c r="U295" s="85"/>
      <c r="V295" s="85"/>
    </row>
    <row r="296" spans="1:22" ht="18.399999999999999" customHeight="1">
      <c r="A296" s="117" t="s">
        <v>418</v>
      </c>
      <c r="B296" s="118"/>
      <c r="C296" s="118"/>
      <c r="D296" s="118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</row>
    <row r="297" spans="1:22" ht="120">
      <c r="A297" s="80">
        <v>177</v>
      </c>
      <c r="B297" s="81">
        <v>177</v>
      </c>
      <c r="C297" s="82" t="s">
        <v>81</v>
      </c>
      <c r="D297" s="83" t="s">
        <v>386</v>
      </c>
      <c r="E297" s="84">
        <v>2406.83</v>
      </c>
      <c r="F297" s="85" t="s">
        <v>83</v>
      </c>
      <c r="G297" s="84">
        <v>76.17</v>
      </c>
      <c r="H297" s="84" t="s">
        <v>728</v>
      </c>
      <c r="I297" s="84" t="s">
        <v>729</v>
      </c>
      <c r="J297" s="84">
        <v>3</v>
      </c>
      <c r="K297" s="84" t="s">
        <v>730</v>
      </c>
      <c r="L297" s="85" t="s">
        <v>731</v>
      </c>
      <c r="M297" s="85"/>
      <c r="N297" s="85" t="s">
        <v>79</v>
      </c>
      <c r="O297" s="85"/>
      <c r="P297" s="85"/>
      <c r="Q297" s="85"/>
      <c r="R297" s="85"/>
      <c r="S297" s="85"/>
      <c r="T297" s="85"/>
      <c r="U297" s="85"/>
      <c r="V297" s="85">
        <v>16</v>
      </c>
    </row>
    <row r="298" spans="1:22" ht="36">
      <c r="A298" s="80">
        <v>178</v>
      </c>
      <c r="B298" s="81">
        <v>178</v>
      </c>
      <c r="C298" s="82" t="s">
        <v>92</v>
      </c>
      <c r="D298" s="83" t="s">
        <v>732</v>
      </c>
      <c r="E298" s="84">
        <v>16.920000000000002</v>
      </c>
      <c r="F298" s="85" t="s">
        <v>94</v>
      </c>
      <c r="G298" s="84"/>
      <c r="H298" s="84">
        <v>68</v>
      </c>
      <c r="I298" s="84" t="s">
        <v>286</v>
      </c>
      <c r="J298" s="84"/>
      <c r="K298" s="84">
        <v>190</v>
      </c>
      <c r="L298" s="85" t="s">
        <v>733</v>
      </c>
      <c r="M298" s="85"/>
      <c r="N298" s="85" t="s">
        <v>97</v>
      </c>
      <c r="O298" s="85"/>
      <c r="P298" s="85"/>
      <c r="Q298" s="85"/>
      <c r="R298" s="85"/>
      <c r="S298" s="85"/>
      <c r="T298" s="85"/>
      <c r="U298" s="85"/>
      <c r="V298" s="85"/>
    </row>
    <row r="299" spans="1:22" ht="60">
      <c r="A299" s="80">
        <v>179</v>
      </c>
      <c r="B299" s="81">
        <v>179</v>
      </c>
      <c r="C299" s="82" t="s">
        <v>103</v>
      </c>
      <c r="D299" s="83" t="s">
        <v>99</v>
      </c>
      <c r="E299" s="84">
        <v>12.46</v>
      </c>
      <c r="F299" s="85" t="s">
        <v>104</v>
      </c>
      <c r="G299" s="84"/>
      <c r="H299" s="84">
        <v>25</v>
      </c>
      <c r="I299" s="84" t="s">
        <v>105</v>
      </c>
      <c r="J299" s="84"/>
      <c r="K299" s="84">
        <v>58</v>
      </c>
      <c r="L299" s="85" t="s">
        <v>106</v>
      </c>
      <c r="M299" s="85"/>
      <c r="N299" s="85" t="s">
        <v>97</v>
      </c>
      <c r="O299" s="85"/>
      <c r="P299" s="85"/>
      <c r="Q299" s="85"/>
      <c r="R299" s="85"/>
      <c r="S299" s="85"/>
      <c r="T299" s="85"/>
      <c r="U299" s="85"/>
      <c r="V299" s="85"/>
    </row>
    <row r="300" spans="1:22" ht="48">
      <c r="A300" s="80">
        <v>180</v>
      </c>
      <c r="B300" s="81">
        <v>180</v>
      </c>
      <c r="C300" s="82" t="s">
        <v>98</v>
      </c>
      <c r="D300" s="83" t="s">
        <v>99</v>
      </c>
      <c r="E300" s="84">
        <v>2.4500000000000002</v>
      </c>
      <c r="F300" s="85" t="s">
        <v>100</v>
      </c>
      <c r="G300" s="84"/>
      <c r="H300" s="84">
        <v>5</v>
      </c>
      <c r="I300" s="84" t="s">
        <v>101</v>
      </c>
      <c r="J300" s="84"/>
      <c r="K300" s="84">
        <v>12</v>
      </c>
      <c r="L300" s="85" t="s">
        <v>102</v>
      </c>
      <c r="M300" s="85"/>
      <c r="N300" s="85" t="s">
        <v>97</v>
      </c>
      <c r="O300" s="85"/>
      <c r="P300" s="85"/>
      <c r="Q300" s="85"/>
      <c r="R300" s="85"/>
      <c r="S300" s="85"/>
      <c r="T300" s="85"/>
      <c r="U300" s="85"/>
      <c r="V300" s="85"/>
    </row>
    <row r="301" spans="1:22" ht="18.399999999999999" customHeight="1">
      <c r="A301" s="117" t="s">
        <v>175</v>
      </c>
      <c r="B301" s="118"/>
      <c r="C301" s="118"/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</row>
    <row r="302" spans="1:22" ht="72">
      <c r="A302" s="80">
        <v>181</v>
      </c>
      <c r="B302" s="81">
        <v>181</v>
      </c>
      <c r="C302" s="82" t="s">
        <v>72</v>
      </c>
      <c r="D302" s="83" t="s">
        <v>367</v>
      </c>
      <c r="E302" s="84">
        <v>508.07</v>
      </c>
      <c r="F302" s="85" t="s">
        <v>74</v>
      </c>
      <c r="G302" s="84">
        <v>1.03</v>
      </c>
      <c r="H302" s="84" t="s">
        <v>734</v>
      </c>
      <c r="I302" s="84" t="s">
        <v>735</v>
      </c>
      <c r="J302" s="84"/>
      <c r="K302" s="84" t="s">
        <v>736</v>
      </c>
      <c r="L302" s="85" t="s">
        <v>737</v>
      </c>
      <c r="M302" s="85"/>
      <c r="N302" s="85" t="s">
        <v>79</v>
      </c>
      <c r="O302" s="85"/>
      <c r="P302" s="85"/>
      <c r="Q302" s="85"/>
      <c r="R302" s="85"/>
      <c r="S302" s="85"/>
      <c r="T302" s="85"/>
      <c r="U302" s="85"/>
      <c r="V302" s="85"/>
    </row>
    <row r="303" spans="1:22" ht="108">
      <c r="A303" s="80">
        <v>182</v>
      </c>
      <c r="B303" s="81">
        <v>182</v>
      </c>
      <c r="C303" s="82" t="s">
        <v>122</v>
      </c>
      <c r="D303" s="83" t="s">
        <v>367</v>
      </c>
      <c r="E303" s="84">
        <v>1324.08</v>
      </c>
      <c r="F303" s="85" t="s">
        <v>124</v>
      </c>
      <c r="G303" s="84" t="s">
        <v>125</v>
      </c>
      <c r="H303" s="84" t="s">
        <v>738</v>
      </c>
      <c r="I303" s="84" t="s">
        <v>739</v>
      </c>
      <c r="J303" s="84">
        <v>2</v>
      </c>
      <c r="K303" s="84" t="s">
        <v>740</v>
      </c>
      <c r="L303" s="85" t="s">
        <v>741</v>
      </c>
      <c r="M303" s="85"/>
      <c r="N303" s="85" t="s">
        <v>79</v>
      </c>
      <c r="O303" s="85"/>
      <c r="P303" s="85"/>
      <c r="Q303" s="85"/>
      <c r="R303" s="85"/>
      <c r="S303" s="85"/>
      <c r="T303" s="85"/>
      <c r="U303" s="85"/>
      <c r="V303" s="85" t="s">
        <v>585</v>
      </c>
    </row>
    <row r="304" spans="1:22" ht="36">
      <c r="A304" s="80">
        <v>183</v>
      </c>
      <c r="B304" s="81">
        <v>183</v>
      </c>
      <c r="C304" s="82" t="s">
        <v>212</v>
      </c>
      <c r="D304" s="83" t="s">
        <v>143</v>
      </c>
      <c r="E304" s="84">
        <v>15.1</v>
      </c>
      <c r="F304" s="85" t="s">
        <v>213</v>
      </c>
      <c r="G304" s="84"/>
      <c r="H304" s="84">
        <v>15</v>
      </c>
      <c r="I304" s="84" t="s">
        <v>742</v>
      </c>
      <c r="J304" s="84"/>
      <c r="K304" s="84">
        <v>39</v>
      </c>
      <c r="L304" s="85" t="s">
        <v>183</v>
      </c>
      <c r="M304" s="85"/>
      <c r="N304" s="85" t="s">
        <v>97</v>
      </c>
      <c r="O304" s="85"/>
      <c r="P304" s="85"/>
      <c r="Q304" s="85"/>
      <c r="R304" s="85"/>
      <c r="S304" s="85"/>
      <c r="T304" s="85"/>
      <c r="U304" s="85"/>
      <c r="V304" s="85"/>
    </row>
    <row r="305" spans="1:22" ht="60">
      <c r="A305" s="80">
        <v>184</v>
      </c>
      <c r="B305" s="81">
        <v>184</v>
      </c>
      <c r="C305" s="82" t="s">
        <v>743</v>
      </c>
      <c r="D305" s="83" t="s">
        <v>143</v>
      </c>
      <c r="E305" s="84">
        <v>13.88</v>
      </c>
      <c r="F305" s="85" t="s">
        <v>744</v>
      </c>
      <c r="G305" s="84"/>
      <c r="H305" s="84">
        <v>14</v>
      </c>
      <c r="I305" s="84" t="s">
        <v>745</v>
      </c>
      <c r="J305" s="84"/>
      <c r="K305" s="84">
        <v>50</v>
      </c>
      <c r="L305" s="85" t="s">
        <v>164</v>
      </c>
      <c r="M305" s="85"/>
      <c r="N305" s="85" t="s">
        <v>97</v>
      </c>
      <c r="O305" s="85"/>
      <c r="P305" s="85"/>
      <c r="Q305" s="85"/>
      <c r="R305" s="85"/>
      <c r="S305" s="85"/>
      <c r="T305" s="85"/>
      <c r="U305" s="85"/>
      <c r="V305" s="85"/>
    </row>
    <row r="306" spans="1:22" ht="18.399999999999999" customHeight="1">
      <c r="A306" s="117" t="s">
        <v>746</v>
      </c>
      <c r="B306" s="118"/>
      <c r="C306" s="118"/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</row>
    <row r="307" spans="1:22" ht="72">
      <c r="A307" s="80">
        <v>185</v>
      </c>
      <c r="B307" s="81">
        <v>185</v>
      </c>
      <c r="C307" s="82" t="s">
        <v>176</v>
      </c>
      <c r="D307" s="83" t="s">
        <v>177</v>
      </c>
      <c r="E307" s="84">
        <v>15810.14</v>
      </c>
      <c r="F307" s="85" t="s">
        <v>112</v>
      </c>
      <c r="G307" s="84">
        <v>195.41</v>
      </c>
      <c r="H307" s="84" t="s">
        <v>178</v>
      </c>
      <c r="I307" s="84" t="s">
        <v>179</v>
      </c>
      <c r="J307" s="84">
        <v>1</v>
      </c>
      <c r="K307" s="84" t="s">
        <v>180</v>
      </c>
      <c r="L307" s="85" t="s">
        <v>181</v>
      </c>
      <c r="M307" s="85"/>
      <c r="N307" s="85" t="s">
        <v>79</v>
      </c>
      <c r="O307" s="85"/>
      <c r="P307" s="85"/>
      <c r="Q307" s="85"/>
      <c r="R307" s="85"/>
      <c r="S307" s="85"/>
      <c r="T307" s="85"/>
      <c r="U307" s="85"/>
      <c r="V307" s="85">
        <v>3</v>
      </c>
    </row>
    <row r="308" spans="1:22" ht="48">
      <c r="A308" s="80">
        <v>186</v>
      </c>
      <c r="B308" s="81">
        <v>186</v>
      </c>
      <c r="C308" s="82" t="s">
        <v>117</v>
      </c>
      <c r="D308" s="83" t="s">
        <v>182</v>
      </c>
      <c r="E308" s="84">
        <v>26.3</v>
      </c>
      <c r="F308" s="85" t="s">
        <v>119</v>
      </c>
      <c r="G308" s="84"/>
      <c r="H308" s="84">
        <v>39</v>
      </c>
      <c r="I308" s="84" t="s">
        <v>183</v>
      </c>
      <c r="J308" s="84"/>
      <c r="K308" s="84">
        <v>181</v>
      </c>
      <c r="L308" s="85" t="s">
        <v>184</v>
      </c>
      <c r="M308" s="85"/>
      <c r="N308" s="85" t="s">
        <v>97</v>
      </c>
      <c r="O308" s="85"/>
      <c r="P308" s="85"/>
      <c r="Q308" s="85"/>
      <c r="R308" s="85"/>
      <c r="S308" s="85"/>
      <c r="T308" s="85"/>
      <c r="U308" s="85"/>
      <c r="V308" s="85"/>
    </row>
    <row r="309" spans="1:22" ht="72">
      <c r="A309" s="80">
        <v>187</v>
      </c>
      <c r="B309" s="81">
        <v>187</v>
      </c>
      <c r="C309" s="82" t="s">
        <v>251</v>
      </c>
      <c r="D309" s="83" t="s">
        <v>228</v>
      </c>
      <c r="E309" s="84">
        <v>1010.59</v>
      </c>
      <c r="F309" s="85" t="s">
        <v>252</v>
      </c>
      <c r="G309" s="84">
        <v>5.16</v>
      </c>
      <c r="H309" s="84" t="s">
        <v>253</v>
      </c>
      <c r="I309" s="84" t="s">
        <v>254</v>
      </c>
      <c r="J309" s="84"/>
      <c r="K309" s="84" t="s">
        <v>255</v>
      </c>
      <c r="L309" s="85" t="s">
        <v>256</v>
      </c>
      <c r="M309" s="85"/>
      <c r="N309" s="85" t="s">
        <v>79</v>
      </c>
      <c r="O309" s="85"/>
      <c r="P309" s="85"/>
      <c r="Q309" s="85"/>
      <c r="R309" s="85"/>
      <c r="S309" s="85"/>
      <c r="T309" s="85"/>
      <c r="U309" s="85"/>
      <c r="V309" s="85"/>
    </row>
    <row r="310" spans="1:22" ht="48">
      <c r="A310" s="80">
        <v>188</v>
      </c>
      <c r="B310" s="81">
        <v>188</v>
      </c>
      <c r="C310" s="82" t="s">
        <v>747</v>
      </c>
      <c r="D310" s="83" t="s">
        <v>143</v>
      </c>
      <c r="E310" s="84">
        <v>29.3</v>
      </c>
      <c r="F310" s="85" t="s">
        <v>748</v>
      </c>
      <c r="G310" s="84"/>
      <c r="H310" s="84">
        <v>29</v>
      </c>
      <c r="I310" s="84" t="s">
        <v>749</v>
      </c>
      <c r="J310" s="84"/>
      <c r="K310" s="84">
        <v>75</v>
      </c>
      <c r="L310" s="85" t="s">
        <v>750</v>
      </c>
      <c r="M310" s="85"/>
      <c r="N310" s="85" t="s">
        <v>97</v>
      </c>
      <c r="O310" s="85"/>
      <c r="P310" s="85"/>
      <c r="Q310" s="85"/>
      <c r="R310" s="85"/>
      <c r="S310" s="85"/>
      <c r="T310" s="85"/>
      <c r="U310" s="85"/>
      <c r="V310" s="85"/>
    </row>
    <row r="311" spans="1:22" ht="18.399999999999999" customHeight="1">
      <c r="A311" s="117" t="s">
        <v>418</v>
      </c>
      <c r="B311" s="118"/>
      <c r="C311" s="118"/>
      <c r="D311" s="118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</row>
    <row r="312" spans="1:22" ht="120">
      <c r="A312" s="80">
        <v>189</v>
      </c>
      <c r="B312" s="81">
        <v>189</v>
      </c>
      <c r="C312" s="82" t="s">
        <v>81</v>
      </c>
      <c r="D312" s="83" t="s">
        <v>166</v>
      </c>
      <c r="E312" s="84">
        <v>2406.83</v>
      </c>
      <c r="F312" s="85" t="s">
        <v>83</v>
      </c>
      <c r="G312" s="84">
        <v>76.17</v>
      </c>
      <c r="H312" s="84" t="s">
        <v>167</v>
      </c>
      <c r="I312" s="84" t="s">
        <v>168</v>
      </c>
      <c r="J312" s="84">
        <v>2</v>
      </c>
      <c r="K312" s="84" t="s">
        <v>169</v>
      </c>
      <c r="L312" s="85" t="s">
        <v>170</v>
      </c>
      <c r="M312" s="85"/>
      <c r="N312" s="85" t="s">
        <v>79</v>
      </c>
      <c r="O312" s="85"/>
      <c r="P312" s="85"/>
      <c r="Q312" s="85"/>
      <c r="R312" s="85"/>
      <c r="S312" s="85"/>
      <c r="T312" s="85"/>
      <c r="U312" s="85"/>
      <c r="V312" s="85">
        <v>8</v>
      </c>
    </row>
    <row r="313" spans="1:22" ht="36">
      <c r="A313" s="80">
        <v>190</v>
      </c>
      <c r="B313" s="81">
        <v>190</v>
      </c>
      <c r="C313" s="82" t="s">
        <v>92</v>
      </c>
      <c r="D313" s="83" t="s">
        <v>99</v>
      </c>
      <c r="E313" s="84">
        <v>16.920000000000002</v>
      </c>
      <c r="F313" s="85" t="s">
        <v>94</v>
      </c>
      <c r="G313" s="84"/>
      <c r="H313" s="84">
        <v>34</v>
      </c>
      <c r="I313" s="84" t="s">
        <v>171</v>
      </c>
      <c r="J313" s="84"/>
      <c r="K313" s="84">
        <v>95</v>
      </c>
      <c r="L313" s="85" t="s">
        <v>172</v>
      </c>
      <c r="M313" s="85"/>
      <c r="N313" s="85" t="s">
        <v>97</v>
      </c>
      <c r="O313" s="85"/>
      <c r="P313" s="85"/>
      <c r="Q313" s="85"/>
      <c r="R313" s="85"/>
      <c r="S313" s="85"/>
      <c r="T313" s="85"/>
      <c r="U313" s="85"/>
      <c r="V313" s="85"/>
    </row>
    <row r="314" spans="1:22" ht="72">
      <c r="A314" s="86">
        <v>191</v>
      </c>
      <c r="B314" s="87">
        <v>191</v>
      </c>
      <c r="C314" s="88" t="s">
        <v>751</v>
      </c>
      <c r="D314" s="89" t="s">
        <v>228</v>
      </c>
      <c r="E314" s="90">
        <v>3759.44</v>
      </c>
      <c r="F314" s="91" t="s">
        <v>752</v>
      </c>
      <c r="G314" s="90">
        <v>10.32</v>
      </c>
      <c r="H314" s="90" t="s">
        <v>753</v>
      </c>
      <c r="I314" s="90" t="s">
        <v>754</v>
      </c>
      <c r="J314" s="90"/>
      <c r="K314" s="90" t="s">
        <v>755</v>
      </c>
      <c r="L314" s="91" t="s">
        <v>756</v>
      </c>
      <c r="M314" s="91"/>
      <c r="N314" s="91" t="s">
        <v>79</v>
      </c>
      <c r="O314" s="91"/>
      <c r="P314" s="91"/>
      <c r="Q314" s="91"/>
      <c r="R314" s="91"/>
      <c r="S314" s="91"/>
      <c r="T314" s="91"/>
      <c r="U314" s="91"/>
      <c r="V314" s="91">
        <v>1</v>
      </c>
    </row>
    <row r="315" spans="1:22" ht="19.350000000000001" customHeight="1">
      <c r="A315" s="119" t="s">
        <v>757</v>
      </c>
      <c r="B315" s="120"/>
      <c r="C315" s="120"/>
      <c r="D315" s="120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</row>
    <row r="316" spans="1:22" ht="18.399999999999999" customHeight="1">
      <c r="A316" s="117" t="s">
        <v>758</v>
      </c>
      <c r="B316" s="118"/>
      <c r="C316" s="118"/>
      <c r="D316" s="118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</row>
    <row r="317" spans="1:22" ht="72">
      <c r="A317" s="80">
        <v>192</v>
      </c>
      <c r="B317" s="81">
        <v>192</v>
      </c>
      <c r="C317" s="82" t="s">
        <v>88</v>
      </c>
      <c r="D317" s="83" t="s">
        <v>759</v>
      </c>
      <c r="E317" s="84">
        <v>13.69</v>
      </c>
      <c r="F317" s="85">
        <v>13.69</v>
      </c>
      <c r="G317" s="84"/>
      <c r="H317" s="84" t="s">
        <v>760</v>
      </c>
      <c r="I317" s="84">
        <v>26</v>
      </c>
      <c r="J317" s="84"/>
      <c r="K317" s="84" t="s">
        <v>761</v>
      </c>
      <c r="L317" s="85">
        <v>283</v>
      </c>
      <c r="M317" s="85"/>
      <c r="N317" s="85" t="s">
        <v>79</v>
      </c>
      <c r="O317" s="85"/>
      <c r="P317" s="85"/>
      <c r="Q317" s="85"/>
      <c r="R317" s="85"/>
      <c r="S317" s="85"/>
      <c r="T317" s="85"/>
      <c r="U317" s="85"/>
      <c r="V317" s="85"/>
    </row>
    <row r="318" spans="1:22" ht="18.399999999999999" customHeight="1">
      <c r="A318" s="117" t="s">
        <v>762</v>
      </c>
      <c r="B318" s="118"/>
      <c r="C318" s="118"/>
      <c r="D318" s="118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</row>
    <row r="319" spans="1:22" ht="72">
      <c r="A319" s="80">
        <v>193</v>
      </c>
      <c r="B319" s="81">
        <v>193</v>
      </c>
      <c r="C319" s="82" t="s">
        <v>88</v>
      </c>
      <c r="D319" s="83" t="s">
        <v>763</v>
      </c>
      <c r="E319" s="84">
        <v>13.69</v>
      </c>
      <c r="F319" s="85">
        <v>13.69</v>
      </c>
      <c r="G319" s="84"/>
      <c r="H319" s="84" t="s">
        <v>764</v>
      </c>
      <c r="I319" s="84">
        <v>9</v>
      </c>
      <c r="J319" s="84"/>
      <c r="K319" s="84" t="s">
        <v>765</v>
      </c>
      <c r="L319" s="85">
        <v>94</v>
      </c>
      <c r="M319" s="85"/>
      <c r="N319" s="85" t="s">
        <v>79</v>
      </c>
      <c r="O319" s="85"/>
      <c r="P319" s="85"/>
      <c r="Q319" s="85"/>
      <c r="R319" s="85"/>
      <c r="S319" s="85"/>
      <c r="T319" s="85"/>
      <c r="U319" s="85"/>
      <c r="V319" s="85"/>
    </row>
    <row r="320" spans="1:22" ht="72">
      <c r="A320" s="80">
        <v>194</v>
      </c>
      <c r="B320" s="81">
        <v>194</v>
      </c>
      <c r="C320" s="82" t="s">
        <v>262</v>
      </c>
      <c r="D320" s="83" t="s">
        <v>166</v>
      </c>
      <c r="E320" s="84">
        <v>2250.2399999999998</v>
      </c>
      <c r="F320" s="85" t="s">
        <v>263</v>
      </c>
      <c r="G320" s="84" t="s">
        <v>264</v>
      </c>
      <c r="H320" s="84" t="s">
        <v>363</v>
      </c>
      <c r="I320" s="84" t="s">
        <v>364</v>
      </c>
      <c r="J320" s="84"/>
      <c r="K320" s="84" t="s">
        <v>365</v>
      </c>
      <c r="L320" s="85" t="s">
        <v>366</v>
      </c>
      <c r="M320" s="85"/>
      <c r="N320" s="85" t="s">
        <v>79</v>
      </c>
      <c r="O320" s="85"/>
      <c r="P320" s="85"/>
      <c r="Q320" s="85"/>
      <c r="R320" s="85"/>
      <c r="S320" s="85"/>
      <c r="T320" s="85"/>
      <c r="U320" s="85"/>
      <c r="V320" s="85"/>
    </row>
    <row r="321" spans="1:22" ht="18.399999999999999" customHeight="1">
      <c r="A321" s="117" t="s">
        <v>766</v>
      </c>
      <c r="B321" s="118"/>
      <c r="C321" s="118"/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</row>
    <row r="322" spans="1:22" ht="72">
      <c r="A322" s="80">
        <v>195</v>
      </c>
      <c r="B322" s="81">
        <v>195</v>
      </c>
      <c r="C322" s="82" t="s">
        <v>88</v>
      </c>
      <c r="D322" s="83" t="s">
        <v>759</v>
      </c>
      <c r="E322" s="84">
        <v>13.69</v>
      </c>
      <c r="F322" s="85">
        <v>13.69</v>
      </c>
      <c r="G322" s="84"/>
      <c r="H322" s="84" t="s">
        <v>760</v>
      </c>
      <c r="I322" s="84">
        <v>26</v>
      </c>
      <c r="J322" s="84"/>
      <c r="K322" s="84" t="s">
        <v>761</v>
      </c>
      <c r="L322" s="85">
        <v>283</v>
      </c>
      <c r="M322" s="85"/>
      <c r="N322" s="85" t="s">
        <v>79</v>
      </c>
      <c r="O322" s="85"/>
      <c r="P322" s="85"/>
      <c r="Q322" s="85"/>
      <c r="R322" s="85"/>
      <c r="S322" s="85"/>
      <c r="T322" s="85"/>
      <c r="U322" s="85"/>
      <c r="V322" s="85"/>
    </row>
    <row r="323" spans="1:22" ht="18.399999999999999" customHeight="1">
      <c r="A323" s="117" t="s">
        <v>767</v>
      </c>
      <c r="B323" s="118"/>
      <c r="C323" s="118"/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</row>
    <row r="324" spans="1:22" ht="72">
      <c r="A324" s="80">
        <v>196</v>
      </c>
      <c r="B324" s="81">
        <v>196</v>
      </c>
      <c r="C324" s="82" t="s">
        <v>88</v>
      </c>
      <c r="D324" s="83" t="s">
        <v>768</v>
      </c>
      <c r="E324" s="84">
        <v>13.69</v>
      </c>
      <c r="F324" s="85">
        <v>13.69</v>
      </c>
      <c r="G324" s="84"/>
      <c r="H324" s="84" t="s">
        <v>769</v>
      </c>
      <c r="I324" s="84">
        <v>17</v>
      </c>
      <c r="J324" s="84"/>
      <c r="K324" s="84" t="s">
        <v>770</v>
      </c>
      <c r="L324" s="85">
        <v>189</v>
      </c>
      <c r="M324" s="85"/>
      <c r="N324" s="85" t="s">
        <v>79</v>
      </c>
      <c r="O324" s="85"/>
      <c r="P324" s="85"/>
      <c r="Q324" s="85"/>
      <c r="R324" s="85"/>
      <c r="S324" s="85"/>
      <c r="T324" s="85"/>
      <c r="U324" s="85"/>
      <c r="V324" s="85"/>
    </row>
    <row r="325" spans="1:22" ht="18.399999999999999" customHeight="1">
      <c r="A325" s="117" t="s">
        <v>175</v>
      </c>
      <c r="B325" s="118"/>
      <c r="C325" s="118"/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</row>
    <row r="326" spans="1:22" ht="84">
      <c r="A326" s="80">
        <v>197</v>
      </c>
      <c r="B326" s="81">
        <v>197</v>
      </c>
      <c r="C326" s="82" t="s">
        <v>771</v>
      </c>
      <c r="D326" s="83" t="s">
        <v>772</v>
      </c>
      <c r="E326" s="84">
        <v>1501.65</v>
      </c>
      <c r="F326" s="85" t="s">
        <v>773</v>
      </c>
      <c r="G326" s="84" t="s">
        <v>774</v>
      </c>
      <c r="H326" s="84" t="s">
        <v>775</v>
      </c>
      <c r="I326" s="84" t="s">
        <v>599</v>
      </c>
      <c r="J326" s="84">
        <v>2</v>
      </c>
      <c r="K326" s="84" t="s">
        <v>776</v>
      </c>
      <c r="L326" s="85" t="s">
        <v>777</v>
      </c>
      <c r="M326" s="85"/>
      <c r="N326" s="85" t="s">
        <v>79</v>
      </c>
      <c r="O326" s="85"/>
      <c r="P326" s="85"/>
      <c r="Q326" s="85"/>
      <c r="R326" s="85"/>
      <c r="S326" s="85"/>
      <c r="T326" s="85"/>
      <c r="U326" s="85"/>
      <c r="V326" s="85">
        <v>17</v>
      </c>
    </row>
    <row r="327" spans="1:22" ht="60">
      <c r="A327" s="80">
        <v>198</v>
      </c>
      <c r="B327" s="81">
        <v>198</v>
      </c>
      <c r="C327" s="82" t="s">
        <v>778</v>
      </c>
      <c r="D327" s="83" t="s">
        <v>779</v>
      </c>
      <c r="E327" s="84">
        <v>15.57</v>
      </c>
      <c r="F327" s="85" t="s">
        <v>780</v>
      </c>
      <c r="G327" s="84"/>
      <c r="H327" s="84">
        <v>129</v>
      </c>
      <c r="I327" s="84" t="s">
        <v>781</v>
      </c>
      <c r="J327" s="84"/>
      <c r="K327" s="84">
        <v>455</v>
      </c>
      <c r="L327" s="85" t="s">
        <v>782</v>
      </c>
      <c r="M327" s="85"/>
      <c r="N327" s="85" t="s">
        <v>97</v>
      </c>
      <c r="O327" s="85"/>
      <c r="P327" s="85"/>
      <c r="Q327" s="85"/>
      <c r="R327" s="85"/>
      <c r="S327" s="85"/>
      <c r="T327" s="85"/>
      <c r="U327" s="85"/>
      <c r="V327" s="85"/>
    </row>
    <row r="328" spans="1:22" ht="18.399999999999999" customHeight="1">
      <c r="A328" s="117" t="s">
        <v>783</v>
      </c>
      <c r="B328" s="118"/>
      <c r="C328" s="118"/>
      <c r="D328" s="118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</row>
    <row r="329" spans="1:22" ht="72">
      <c r="A329" s="80">
        <v>199</v>
      </c>
      <c r="B329" s="81">
        <v>199</v>
      </c>
      <c r="C329" s="82" t="s">
        <v>88</v>
      </c>
      <c r="D329" s="83" t="s">
        <v>784</v>
      </c>
      <c r="E329" s="84">
        <v>13.69</v>
      </c>
      <c r="F329" s="85">
        <v>13.69</v>
      </c>
      <c r="G329" s="84"/>
      <c r="H329" s="84" t="s">
        <v>785</v>
      </c>
      <c r="I329" s="84">
        <v>103</v>
      </c>
      <c r="J329" s="84"/>
      <c r="K329" s="84" t="s">
        <v>786</v>
      </c>
      <c r="L329" s="85">
        <v>1132</v>
      </c>
      <c r="M329" s="85"/>
      <c r="N329" s="85" t="s">
        <v>79</v>
      </c>
      <c r="O329" s="85"/>
      <c r="P329" s="85"/>
      <c r="Q329" s="85"/>
      <c r="R329" s="85"/>
      <c r="S329" s="85"/>
      <c r="T329" s="85"/>
      <c r="U329" s="85"/>
      <c r="V329" s="85"/>
    </row>
    <row r="330" spans="1:22" ht="18.399999999999999" customHeight="1">
      <c r="A330" s="117" t="s">
        <v>175</v>
      </c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</row>
    <row r="331" spans="1:22" ht="72">
      <c r="A331" s="80">
        <v>200</v>
      </c>
      <c r="B331" s="81">
        <v>200</v>
      </c>
      <c r="C331" s="82" t="s">
        <v>787</v>
      </c>
      <c r="D331" s="83" t="s">
        <v>386</v>
      </c>
      <c r="E331" s="84">
        <v>1010.59</v>
      </c>
      <c r="F331" s="85" t="s">
        <v>252</v>
      </c>
      <c r="G331" s="84">
        <v>5.16</v>
      </c>
      <c r="H331" s="84" t="s">
        <v>788</v>
      </c>
      <c r="I331" s="84" t="s">
        <v>789</v>
      </c>
      <c r="J331" s="84"/>
      <c r="K331" s="84" t="s">
        <v>790</v>
      </c>
      <c r="L331" s="85" t="s">
        <v>791</v>
      </c>
      <c r="M331" s="85"/>
      <c r="N331" s="85" t="s">
        <v>79</v>
      </c>
      <c r="O331" s="85"/>
      <c r="P331" s="85"/>
      <c r="Q331" s="85"/>
      <c r="R331" s="85"/>
      <c r="S331" s="85"/>
      <c r="T331" s="85"/>
      <c r="U331" s="85"/>
      <c r="V331" s="85">
        <v>1</v>
      </c>
    </row>
    <row r="332" spans="1:22" ht="84">
      <c r="A332" s="80">
        <v>201</v>
      </c>
      <c r="B332" s="81">
        <v>201</v>
      </c>
      <c r="C332" s="82" t="s">
        <v>792</v>
      </c>
      <c r="D332" s="83" t="s">
        <v>489</v>
      </c>
      <c r="E332" s="84">
        <v>21.75</v>
      </c>
      <c r="F332" s="85" t="s">
        <v>793</v>
      </c>
      <c r="G332" s="84"/>
      <c r="H332" s="84">
        <v>87</v>
      </c>
      <c r="I332" s="84" t="s">
        <v>794</v>
      </c>
      <c r="J332" s="84"/>
      <c r="K332" s="84">
        <v>233</v>
      </c>
      <c r="L332" s="85" t="s">
        <v>795</v>
      </c>
      <c r="M332" s="85"/>
      <c r="N332" s="85" t="s">
        <v>97</v>
      </c>
      <c r="O332" s="85"/>
      <c r="P332" s="85"/>
      <c r="Q332" s="85"/>
      <c r="R332" s="85"/>
      <c r="S332" s="85"/>
      <c r="T332" s="85"/>
      <c r="U332" s="85"/>
      <c r="V332" s="85"/>
    </row>
    <row r="333" spans="1:22" ht="18.399999999999999" customHeight="1">
      <c r="A333" s="117" t="s">
        <v>796</v>
      </c>
      <c r="B333" s="118"/>
      <c r="C333" s="118"/>
      <c r="D333" s="118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</row>
    <row r="334" spans="1:22" ht="72">
      <c r="A334" s="80">
        <v>202</v>
      </c>
      <c r="B334" s="81">
        <v>202</v>
      </c>
      <c r="C334" s="82" t="s">
        <v>317</v>
      </c>
      <c r="D334" s="83" t="s">
        <v>797</v>
      </c>
      <c r="E334" s="84">
        <v>3.95</v>
      </c>
      <c r="F334" s="85">
        <v>3.95</v>
      </c>
      <c r="G334" s="84"/>
      <c r="H334" s="84" t="s">
        <v>309</v>
      </c>
      <c r="I334" s="84">
        <v>1</v>
      </c>
      <c r="J334" s="84"/>
      <c r="K334" s="84" t="s">
        <v>798</v>
      </c>
      <c r="L334" s="85">
        <v>7</v>
      </c>
      <c r="M334" s="85"/>
      <c r="N334" s="85" t="s">
        <v>79</v>
      </c>
      <c r="O334" s="85"/>
      <c r="P334" s="85"/>
      <c r="Q334" s="85"/>
      <c r="R334" s="85"/>
      <c r="S334" s="85"/>
      <c r="T334" s="85"/>
      <c r="U334" s="85"/>
      <c r="V334" s="85"/>
    </row>
    <row r="335" spans="1:22" ht="60">
      <c r="A335" s="80">
        <v>203</v>
      </c>
      <c r="B335" s="81">
        <v>203</v>
      </c>
      <c r="C335" s="82" t="s">
        <v>269</v>
      </c>
      <c r="D335" s="83" t="s">
        <v>228</v>
      </c>
      <c r="E335" s="84">
        <v>1320.82</v>
      </c>
      <c r="F335" s="85" t="s">
        <v>270</v>
      </c>
      <c r="G335" s="84"/>
      <c r="H335" s="84" t="s">
        <v>271</v>
      </c>
      <c r="I335" s="84" t="s">
        <v>272</v>
      </c>
      <c r="J335" s="84"/>
      <c r="K335" s="84" t="s">
        <v>273</v>
      </c>
      <c r="L335" s="85" t="s">
        <v>274</v>
      </c>
      <c r="M335" s="85"/>
      <c r="N335" s="85" t="s">
        <v>79</v>
      </c>
      <c r="O335" s="85"/>
      <c r="P335" s="85"/>
      <c r="Q335" s="85"/>
      <c r="R335" s="85"/>
      <c r="S335" s="85"/>
      <c r="T335" s="85"/>
      <c r="U335" s="85"/>
      <c r="V335" s="85"/>
    </row>
    <row r="336" spans="1:22" ht="18.399999999999999" customHeight="1">
      <c r="A336" s="117" t="s">
        <v>799</v>
      </c>
      <c r="B336" s="118"/>
      <c r="C336" s="118"/>
      <c r="D336" s="118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</row>
    <row r="337" spans="1:22" ht="72">
      <c r="A337" s="86">
        <v>204</v>
      </c>
      <c r="B337" s="87">
        <v>204</v>
      </c>
      <c r="C337" s="88" t="s">
        <v>317</v>
      </c>
      <c r="D337" s="89" t="s">
        <v>797</v>
      </c>
      <c r="E337" s="90">
        <v>3.95</v>
      </c>
      <c r="F337" s="91">
        <v>3.95</v>
      </c>
      <c r="G337" s="90"/>
      <c r="H337" s="90" t="s">
        <v>309</v>
      </c>
      <c r="I337" s="90">
        <v>1</v>
      </c>
      <c r="J337" s="90"/>
      <c r="K337" s="90" t="s">
        <v>798</v>
      </c>
      <c r="L337" s="91">
        <v>7</v>
      </c>
      <c r="M337" s="91"/>
      <c r="N337" s="91" t="s">
        <v>79</v>
      </c>
      <c r="O337" s="91"/>
      <c r="P337" s="91"/>
      <c r="Q337" s="91"/>
      <c r="R337" s="91"/>
      <c r="S337" s="91"/>
      <c r="T337" s="91"/>
      <c r="U337" s="91"/>
      <c r="V337" s="91"/>
    </row>
    <row r="338" spans="1:22" ht="19.350000000000001" customHeight="1">
      <c r="A338" s="119" t="s">
        <v>800</v>
      </c>
      <c r="B338" s="120"/>
      <c r="C338" s="120"/>
      <c r="D338" s="120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</row>
    <row r="339" spans="1:22" ht="18.399999999999999" customHeight="1">
      <c r="A339" s="117" t="s">
        <v>801</v>
      </c>
      <c r="B339" s="118"/>
      <c r="C339" s="118"/>
      <c r="D339" s="118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</row>
    <row r="340" spans="1:22" ht="84">
      <c r="A340" s="80">
        <v>205</v>
      </c>
      <c r="B340" s="81">
        <v>205</v>
      </c>
      <c r="C340" s="82" t="s">
        <v>802</v>
      </c>
      <c r="D340" s="83" t="s">
        <v>686</v>
      </c>
      <c r="E340" s="84">
        <v>679.37</v>
      </c>
      <c r="F340" s="85" t="s">
        <v>687</v>
      </c>
      <c r="G340" s="84">
        <v>1.03</v>
      </c>
      <c r="H340" s="84" t="s">
        <v>688</v>
      </c>
      <c r="I340" s="84" t="s">
        <v>689</v>
      </c>
      <c r="J340" s="84"/>
      <c r="K340" s="84" t="s">
        <v>690</v>
      </c>
      <c r="L340" s="85" t="s">
        <v>691</v>
      </c>
      <c r="M340" s="85"/>
      <c r="N340" s="85" t="s">
        <v>79</v>
      </c>
      <c r="O340" s="85"/>
      <c r="P340" s="85"/>
      <c r="Q340" s="85"/>
      <c r="R340" s="85"/>
      <c r="S340" s="85"/>
      <c r="T340" s="85"/>
      <c r="U340" s="85"/>
      <c r="V340" s="85"/>
    </row>
    <row r="341" spans="1:22" ht="96">
      <c r="A341" s="80">
        <v>206</v>
      </c>
      <c r="B341" s="81">
        <v>206</v>
      </c>
      <c r="C341" s="82" t="s">
        <v>692</v>
      </c>
      <c r="D341" s="83" t="s">
        <v>686</v>
      </c>
      <c r="E341" s="84">
        <v>110.53</v>
      </c>
      <c r="F341" s="85" t="s">
        <v>693</v>
      </c>
      <c r="G341" s="84"/>
      <c r="H341" s="84" t="s">
        <v>694</v>
      </c>
      <c r="I341" s="84" t="s">
        <v>695</v>
      </c>
      <c r="J341" s="84"/>
      <c r="K341" s="84" t="s">
        <v>696</v>
      </c>
      <c r="L341" s="85" t="s">
        <v>697</v>
      </c>
      <c r="M341" s="85"/>
      <c r="N341" s="85" t="s">
        <v>79</v>
      </c>
      <c r="O341" s="85"/>
      <c r="P341" s="85"/>
      <c r="Q341" s="85"/>
      <c r="R341" s="85"/>
      <c r="S341" s="85"/>
      <c r="T341" s="85"/>
      <c r="U341" s="85"/>
      <c r="V341" s="85"/>
    </row>
    <row r="342" spans="1:22" ht="18.399999999999999" customHeight="1">
      <c r="A342" s="117" t="s">
        <v>108</v>
      </c>
      <c r="B342" s="118"/>
      <c r="C342" s="118"/>
      <c r="D342" s="118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</row>
    <row r="343" spans="1:22" ht="108">
      <c r="A343" s="80">
        <v>207</v>
      </c>
      <c r="B343" s="81">
        <v>207</v>
      </c>
      <c r="C343" s="82" t="s">
        <v>803</v>
      </c>
      <c r="D343" s="83" t="s">
        <v>804</v>
      </c>
      <c r="E343" s="84">
        <v>642.53</v>
      </c>
      <c r="F343" s="85">
        <v>641.5</v>
      </c>
      <c r="G343" s="84">
        <v>1.03</v>
      </c>
      <c r="H343" s="84" t="s">
        <v>805</v>
      </c>
      <c r="I343" s="84">
        <v>39</v>
      </c>
      <c r="J343" s="84"/>
      <c r="K343" s="84" t="s">
        <v>806</v>
      </c>
      <c r="L343" s="85">
        <v>425</v>
      </c>
      <c r="M343" s="85"/>
      <c r="N343" s="85" t="s">
        <v>79</v>
      </c>
      <c r="O343" s="85"/>
      <c r="P343" s="85"/>
      <c r="Q343" s="85"/>
      <c r="R343" s="85"/>
      <c r="S343" s="85"/>
      <c r="T343" s="85"/>
      <c r="U343" s="85"/>
      <c r="V343" s="85"/>
    </row>
    <row r="344" spans="1:22" ht="18.399999999999999" customHeight="1">
      <c r="A344" s="117" t="s">
        <v>807</v>
      </c>
      <c r="B344" s="118"/>
      <c r="C344" s="118"/>
      <c r="D344" s="118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</row>
    <row r="345" spans="1:22" ht="60">
      <c r="A345" s="80">
        <v>208</v>
      </c>
      <c r="B345" s="81">
        <v>208</v>
      </c>
      <c r="C345" s="82" t="s">
        <v>298</v>
      </c>
      <c r="D345" s="83" t="s">
        <v>228</v>
      </c>
      <c r="E345" s="84">
        <v>317.45999999999998</v>
      </c>
      <c r="F345" s="85">
        <v>317.45999999999998</v>
      </c>
      <c r="G345" s="84"/>
      <c r="H345" s="84" t="s">
        <v>299</v>
      </c>
      <c r="I345" s="84">
        <v>3</v>
      </c>
      <c r="J345" s="84"/>
      <c r="K345" s="84" t="s">
        <v>300</v>
      </c>
      <c r="L345" s="85">
        <v>35</v>
      </c>
      <c r="M345" s="85"/>
      <c r="N345" s="85" t="s">
        <v>79</v>
      </c>
      <c r="O345" s="85"/>
      <c r="P345" s="85"/>
      <c r="Q345" s="85"/>
      <c r="R345" s="85"/>
      <c r="S345" s="85"/>
      <c r="T345" s="85"/>
      <c r="U345" s="85"/>
      <c r="V345" s="85"/>
    </row>
    <row r="346" spans="1:22" ht="18.399999999999999" customHeight="1">
      <c r="A346" s="117" t="s">
        <v>808</v>
      </c>
      <c r="B346" s="118"/>
      <c r="C346" s="118"/>
      <c r="D346" s="118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</row>
    <row r="347" spans="1:22" ht="60">
      <c r="A347" s="80">
        <v>209</v>
      </c>
      <c r="B347" s="81">
        <v>209</v>
      </c>
      <c r="C347" s="82" t="s">
        <v>298</v>
      </c>
      <c r="D347" s="83" t="s">
        <v>228</v>
      </c>
      <c r="E347" s="84">
        <v>317.45999999999998</v>
      </c>
      <c r="F347" s="85">
        <v>317.45999999999998</v>
      </c>
      <c r="G347" s="84"/>
      <c r="H347" s="84" t="s">
        <v>299</v>
      </c>
      <c r="I347" s="84">
        <v>3</v>
      </c>
      <c r="J347" s="84"/>
      <c r="K347" s="84" t="s">
        <v>300</v>
      </c>
      <c r="L347" s="85">
        <v>35</v>
      </c>
      <c r="M347" s="85"/>
      <c r="N347" s="85" t="s">
        <v>79</v>
      </c>
      <c r="O347" s="85"/>
      <c r="P347" s="85"/>
      <c r="Q347" s="85"/>
      <c r="R347" s="85"/>
      <c r="S347" s="85"/>
      <c r="T347" s="85"/>
      <c r="U347" s="85"/>
      <c r="V347" s="85"/>
    </row>
    <row r="348" spans="1:22" ht="18.399999999999999" customHeight="1">
      <c r="A348" s="117" t="s">
        <v>809</v>
      </c>
      <c r="B348" s="118"/>
      <c r="C348" s="118"/>
      <c r="D348" s="118"/>
      <c r="E348" s="118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</row>
    <row r="349" spans="1:22" ht="84">
      <c r="A349" s="80">
        <v>210</v>
      </c>
      <c r="B349" s="81">
        <v>210</v>
      </c>
      <c r="C349" s="82" t="s">
        <v>810</v>
      </c>
      <c r="D349" s="83" t="s">
        <v>811</v>
      </c>
      <c r="E349" s="84">
        <v>1078.74</v>
      </c>
      <c r="F349" s="85" t="s">
        <v>812</v>
      </c>
      <c r="G349" s="84">
        <v>195.41</v>
      </c>
      <c r="H349" s="84"/>
      <c r="I349" s="84"/>
      <c r="J349" s="84"/>
      <c r="K349" s="84" t="s">
        <v>299</v>
      </c>
      <c r="L349" s="85">
        <v>3</v>
      </c>
      <c r="M349" s="85"/>
      <c r="N349" s="85" t="s">
        <v>79</v>
      </c>
      <c r="O349" s="85"/>
      <c r="P349" s="85"/>
      <c r="Q349" s="85"/>
      <c r="R349" s="85"/>
      <c r="S349" s="85"/>
      <c r="T349" s="85"/>
      <c r="U349" s="85"/>
      <c r="V349" s="85"/>
    </row>
    <row r="350" spans="1:22" ht="48">
      <c r="A350" s="80">
        <v>211</v>
      </c>
      <c r="B350" s="81">
        <v>211</v>
      </c>
      <c r="C350" s="82" t="s">
        <v>117</v>
      </c>
      <c r="D350" s="83" t="s">
        <v>813</v>
      </c>
      <c r="E350" s="84">
        <v>26.3</v>
      </c>
      <c r="F350" s="85" t="s">
        <v>119</v>
      </c>
      <c r="G350" s="84"/>
      <c r="H350" s="84">
        <v>7</v>
      </c>
      <c r="I350" s="84" t="s">
        <v>189</v>
      </c>
      <c r="J350" s="84"/>
      <c r="K350" s="84">
        <v>32</v>
      </c>
      <c r="L350" s="85" t="s">
        <v>676</v>
      </c>
      <c r="M350" s="85"/>
      <c r="N350" s="85" t="s">
        <v>97</v>
      </c>
      <c r="O350" s="85"/>
      <c r="P350" s="85"/>
      <c r="Q350" s="85"/>
      <c r="R350" s="85"/>
      <c r="S350" s="85"/>
      <c r="T350" s="85"/>
      <c r="U350" s="85"/>
      <c r="V350" s="85"/>
    </row>
    <row r="351" spans="1:22" ht="36">
      <c r="A351" s="80">
        <v>212</v>
      </c>
      <c r="B351" s="81">
        <v>212</v>
      </c>
      <c r="C351" s="82" t="s">
        <v>814</v>
      </c>
      <c r="D351" s="83" t="s">
        <v>815</v>
      </c>
      <c r="E351" s="84">
        <v>12.12</v>
      </c>
      <c r="F351" s="85" t="s">
        <v>816</v>
      </c>
      <c r="G351" s="84"/>
      <c r="H351" s="84">
        <v>2</v>
      </c>
      <c r="I351" s="84" t="s">
        <v>173</v>
      </c>
      <c r="J351" s="84"/>
      <c r="K351" s="84">
        <v>9</v>
      </c>
      <c r="L351" s="85" t="s">
        <v>817</v>
      </c>
      <c r="M351" s="85"/>
      <c r="N351" s="85" t="s">
        <v>97</v>
      </c>
      <c r="O351" s="85"/>
      <c r="P351" s="85"/>
      <c r="Q351" s="85"/>
      <c r="R351" s="85"/>
      <c r="S351" s="85"/>
      <c r="T351" s="85"/>
      <c r="U351" s="85"/>
      <c r="V351" s="85"/>
    </row>
    <row r="352" spans="1:22" ht="18.399999999999999" customHeight="1">
      <c r="A352" s="117" t="s">
        <v>818</v>
      </c>
      <c r="B352" s="118"/>
      <c r="C352" s="118"/>
      <c r="D352" s="118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</row>
    <row r="353" spans="1:22" ht="72">
      <c r="A353" s="80">
        <v>213</v>
      </c>
      <c r="B353" s="81">
        <v>213</v>
      </c>
      <c r="C353" s="82" t="s">
        <v>317</v>
      </c>
      <c r="D353" s="83" t="s">
        <v>797</v>
      </c>
      <c r="E353" s="84">
        <v>3.95</v>
      </c>
      <c r="F353" s="85">
        <v>3.95</v>
      </c>
      <c r="G353" s="84"/>
      <c r="H353" s="84" t="s">
        <v>309</v>
      </c>
      <c r="I353" s="84">
        <v>1</v>
      </c>
      <c r="J353" s="84"/>
      <c r="K353" s="84" t="s">
        <v>798</v>
      </c>
      <c r="L353" s="85">
        <v>7</v>
      </c>
      <c r="M353" s="85"/>
      <c r="N353" s="85" t="s">
        <v>79</v>
      </c>
      <c r="O353" s="85"/>
      <c r="P353" s="85"/>
      <c r="Q353" s="85"/>
      <c r="R353" s="85"/>
      <c r="S353" s="85"/>
      <c r="T353" s="85"/>
      <c r="U353" s="85"/>
      <c r="V353" s="85"/>
    </row>
    <row r="354" spans="1:22" ht="72">
      <c r="A354" s="80">
        <v>214</v>
      </c>
      <c r="B354" s="81">
        <v>214</v>
      </c>
      <c r="C354" s="82" t="s">
        <v>227</v>
      </c>
      <c r="D354" s="83" t="s">
        <v>228</v>
      </c>
      <c r="E354" s="84">
        <v>1327.37</v>
      </c>
      <c r="F354" s="85" t="s">
        <v>229</v>
      </c>
      <c r="G354" s="84">
        <v>12.38</v>
      </c>
      <c r="H354" s="84" t="s">
        <v>230</v>
      </c>
      <c r="I354" s="84" t="s">
        <v>231</v>
      </c>
      <c r="J354" s="84"/>
      <c r="K354" s="84" t="s">
        <v>232</v>
      </c>
      <c r="L354" s="85" t="s">
        <v>233</v>
      </c>
      <c r="M354" s="85"/>
      <c r="N354" s="85" t="s">
        <v>79</v>
      </c>
      <c r="O354" s="85"/>
      <c r="P354" s="85"/>
      <c r="Q354" s="85"/>
      <c r="R354" s="85"/>
      <c r="S354" s="85"/>
      <c r="T354" s="85"/>
      <c r="U354" s="85"/>
      <c r="V354" s="85">
        <v>1</v>
      </c>
    </row>
    <row r="355" spans="1:22" ht="60">
      <c r="A355" s="80">
        <v>215</v>
      </c>
      <c r="B355" s="81">
        <v>215</v>
      </c>
      <c r="C355" s="82" t="s">
        <v>234</v>
      </c>
      <c r="D355" s="83" t="s">
        <v>143</v>
      </c>
      <c r="E355" s="84">
        <v>59.5</v>
      </c>
      <c r="F355" s="85" t="s">
        <v>235</v>
      </c>
      <c r="G355" s="84"/>
      <c r="H355" s="84">
        <v>60</v>
      </c>
      <c r="I355" s="84" t="s">
        <v>236</v>
      </c>
      <c r="J355" s="84"/>
      <c r="K355" s="84">
        <v>263</v>
      </c>
      <c r="L355" s="85" t="s">
        <v>237</v>
      </c>
      <c r="M355" s="85"/>
      <c r="N355" s="85" t="s">
        <v>97</v>
      </c>
      <c r="O355" s="85"/>
      <c r="P355" s="85"/>
      <c r="Q355" s="85"/>
      <c r="R355" s="85"/>
      <c r="S355" s="85"/>
      <c r="T355" s="85"/>
      <c r="U355" s="85"/>
      <c r="V355" s="85"/>
    </row>
    <row r="356" spans="1:22" ht="18.399999999999999" customHeight="1">
      <c r="A356" s="117" t="s">
        <v>819</v>
      </c>
      <c r="B356" s="118"/>
      <c r="C356" s="118"/>
      <c r="D356" s="118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</row>
    <row r="357" spans="1:22" ht="96">
      <c r="A357" s="80">
        <v>216</v>
      </c>
      <c r="B357" s="81">
        <v>216</v>
      </c>
      <c r="C357" s="82" t="s">
        <v>204</v>
      </c>
      <c r="D357" s="83" t="s">
        <v>345</v>
      </c>
      <c r="E357" s="84">
        <v>17185.23</v>
      </c>
      <c r="F357" s="85" t="s">
        <v>206</v>
      </c>
      <c r="G357" s="84" t="s">
        <v>207</v>
      </c>
      <c r="H357" s="84" t="s">
        <v>820</v>
      </c>
      <c r="I357" s="84" t="s">
        <v>821</v>
      </c>
      <c r="J357" s="84" t="s">
        <v>618</v>
      </c>
      <c r="K357" s="84" t="s">
        <v>822</v>
      </c>
      <c r="L357" s="85" t="s">
        <v>823</v>
      </c>
      <c r="M357" s="85"/>
      <c r="N357" s="85" t="s">
        <v>79</v>
      </c>
      <c r="O357" s="85"/>
      <c r="P357" s="85"/>
      <c r="Q357" s="85"/>
      <c r="R357" s="85"/>
      <c r="S357" s="85"/>
      <c r="T357" s="85"/>
      <c r="U357" s="85"/>
      <c r="V357" s="85" t="s">
        <v>824</v>
      </c>
    </row>
    <row r="358" spans="1:22" ht="18.399999999999999" customHeight="1">
      <c r="A358" s="117" t="s">
        <v>175</v>
      </c>
      <c r="B358" s="118"/>
      <c r="C358" s="118"/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</row>
    <row r="359" spans="1:22" ht="72">
      <c r="A359" s="80">
        <v>217</v>
      </c>
      <c r="B359" s="81">
        <v>217</v>
      </c>
      <c r="C359" s="82" t="s">
        <v>350</v>
      </c>
      <c r="D359" s="83" t="s">
        <v>351</v>
      </c>
      <c r="E359" s="84">
        <v>5.36</v>
      </c>
      <c r="F359" s="85">
        <v>2.16</v>
      </c>
      <c r="G359" s="84" t="s">
        <v>352</v>
      </c>
      <c r="H359" s="84" t="s">
        <v>353</v>
      </c>
      <c r="I359" s="84">
        <v>216</v>
      </c>
      <c r="J359" s="84" t="s">
        <v>354</v>
      </c>
      <c r="K359" s="84" t="s">
        <v>355</v>
      </c>
      <c r="L359" s="85">
        <v>2377</v>
      </c>
      <c r="M359" s="85"/>
      <c r="N359" s="85" t="s">
        <v>79</v>
      </c>
      <c r="O359" s="85"/>
      <c r="P359" s="85"/>
      <c r="Q359" s="85"/>
      <c r="R359" s="85"/>
      <c r="S359" s="85"/>
      <c r="T359" s="85"/>
      <c r="U359" s="85"/>
      <c r="V359" s="85" t="s">
        <v>356</v>
      </c>
    </row>
    <row r="360" spans="1:22" ht="36">
      <c r="A360" s="80">
        <v>218</v>
      </c>
      <c r="B360" s="81">
        <v>218</v>
      </c>
      <c r="C360" s="82" t="s">
        <v>357</v>
      </c>
      <c r="D360" s="83" t="s">
        <v>358</v>
      </c>
      <c r="E360" s="84">
        <v>11011</v>
      </c>
      <c r="F360" s="85" t="s">
        <v>359</v>
      </c>
      <c r="G360" s="84"/>
      <c r="H360" s="84">
        <v>110</v>
      </c>
      <c r="I360" s="84" t="s">
        <v>360</v>
      </c>
      <c r="J360" s="84"/>
      <c r="K360" s="84">
        <v>31</v>
      </c>
      <c r="L360" s="85" t="s">
        <v>361</v>
      </c>
      <c r="M360" s="85"/>
      <c r="N360" s="85" t="s">
        <v>97</v>
      </c>
      <c r="O360" s="85"/>
      <c r="P360" s="85"/>
      <c r="Q360" s="85"/>
      <c r="R360" s="85"/>
      <c r="S360" s="85"/>
      <c r="T360" s="85"/>
      <c r="U360" s="85"/>
      <c r="V360" s="85"/>
    </row>
    <row r="361" spans="1:22" ht="18.399999999999999" customHeight="1">
      <c r="A361" s="117" t="s">
        <v>825</v>
      </c>
      <c r="B361" s="118"/>
      <c r="C361" s="118"/>
      <c r="D361" s="118"/>
      <c r="E361" s="118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</row>
    <row r="362" spans="1:22" ht="72">
      <c r="A362" s="86">
        <v>219</v>
      </c>
      <c r="B362" s="87">
        <v>219</v>
      </c>
      <c r="C362" s="88" t="s">
        <v>72</v>
      </c>
      <c r="D362" s="89" t="s">
        <v>345</v>
      </c>
      <c r="E362" s="90">
        <v>508.07</v>
      </c>
      <c r="F362" s="91" t="s">
        <v>74</v>
      </c>
      <c r="G362" s="90">
        <v>1.03</v>
      </c>
      <c r="H362" s="90" t="s">
        <v>346</v>
      </c>
      <c r="I362" s="90" t="s">
        <v>347</v>
      </c>
      <c r="J362" s="90"/>
      <c r="K362" s="90" t="s">
        <v>348</v>
      </c>
      <c r="L362" s="91" t="s">
        <v>349</v>
      </c>
      <c r="M362" s="91"/>
      <c r="N362" s="91" t="s">
        <v>79</v>
      </c>
      <c r="O362" s="91"/>
      <c r="P362" s="91"/>
      <c r="Q362" s="91"/>
      <c r="R362" s="91"/>
      <c r="S362" s="91"/>
      <c r="T362" s="91"/>
      <c r="U362" s="91"/>
      <c r="V362" s="91"/>
    </row>
    <row r="363" spans="1:22" ht="36">
      <c r="A363" s="113" t="s">
        <v>826</v>
      </c>
      <c r="B363" s="114"/>
      <c r="C363" s="114"/>
      <c r="D363" s="114"/>
      <c r="E363" s="114"/>
      <c r="F363" s="114"/>
      <c r="G363" s="114"/>
      <c r="H363" s="92">
        <v>27773</v>
      </c>
      <c r="I363" s="92" t="s">
        <v>827</v>
      </c>
      <c r="J363" s="92" t="s">
        <v>828</v>
      </c>
      <c r="K363" s="92">
        <v>173113</v>
      </c>
      <c r="L363" s="92" t="s">
        <v>829</v>
      </c>
      <c r="M363" s="92"/>
      <c r="N363" s="92"/>
      <c r="O363" s="92"/>
      <c r="P363" s="92"/>
      <c r="Q363" s="92"/>
      <c r="R363" s="92"/>
      <c r="S363" s="92"/>
      <c r="T363" s="92"/>
      <c r="U363" s="92"/>
      <c r="V363" s="92" t="s">
        <v>830</v>
      </c>
    </row>
    <row r="364" spans="1:22">
      <c r="A364" s="113" t="s">
        <v>831</v>
      </c>
      <c r="B364" s="114"/>
      <c r="C364" s="114"/>
      <c r="D364" s="114"/>
      <c r="E364" s="114"/>
      <c r="F364" s="114"/>
      <c r="G364" s="114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  <c r="U364" s="92"/>
      <c r="V364" s="92"/>
    </row>
    <row r="365" spans="1:22">
      <c r="A365" s="113" t="s">
        <v>832</v>
      </c>
      <c r="B365" s="114"/>
      <c r="C365" s="114"/>
      <c r="D365" s="114"/>
      <c r="E365" s="114"/>
      <c r="F365" s="114"/>
      <c r="G365" s="114"/>
      <c r="H365" s="92">
        <v>10367</v>
      </c>
      <c r="I365" s="92"/>
      <c r="J365" s="92"/>
      <c r="K365" s="92">
        <v>114260</v>
      </c>
      <c r="L365" s="92"/>
      <c r="M365" s="92"/>
      <c r="N365" s="92"/>
      <c r="O365" s="92"/>
      <c r="P365" s="92"/>
      <c r="Q365" s="92"/>
      <c r="R365" s="92"/>
      <c r="S365" s="92"/>
      <c r="T365" s="92"/>
      <c r="U365" s="92"/>
      <c r="V365" s="92"/>
    </row>
    <row r="366" spans="1:22">
      <c r="A366" s="113" t="s">
        <v>833</v>
      </c>
      <c r="B366" s="114"/>
      <c r="C366" s="114"/>
      <c r="D366" s="114"/>
      <c r="E366" s="114"/>
      <c r="F366" s="114"/>
      <c r="G366" s="114"/>
      <c r="H366" s="92">
        <v>15681</v>
      </c>
      <c r="I366" s="92"/>
      <c r="J366" s="92"/>
      <c r="K366" s="92">
        <v>50748</v>
      </c>
      <c r="L366" s="92"/>
      <c r="M366" s="92"/>
      <c r="N366" s="92"/>
      <c r="O366" s="92"/>
      <c r="P366" s="92"/>
      <c r="Q366" s="92"/>
      <c r="R366" s="92"/>
      <c r="S366" s="92"/>
      <c r="T366" s="92"/>
      <c r="U366" s="92"/>
      <c r="V366" s="92"/>
    </row>
    <row r="367" spans="1:22">
      <c r="A367" s="113" t="s">
        <v>834</v>
      </c>
      <c r="B367" s="114"/>
      <c r="C367" s="114"/>
      <c r="D367" s="114"/>
      <c r="E367" s="114"/>
      <c r="F367" s="114"/>
      <c r="G367" s="114"/>
      <c r="H367" s="92">
        <v>1825</v>
      </c>
      <c r="I367" s="92"/>
      <c r="J367" s="92"/>
      <c r="K367" s="92">
        <v>9194</v>
      </c>
      <c r="L367" s="92"/>
      <c r="M367" s="92"/>
      <c r="N367" s="92"/>
      <c r="O367" s="92"/>
      <c r="P367" s="92"/>
      <c r="Q367" s="92"/>
      <c r="R367" s="92"/>
      <c r="S367" s="92"/>
      <c r="T367" s="92"/>
      <c r="U367" s="92"/>
      <c r="V367" s="92"/>
    </row>
    <row r="368" spans="1:22">
      <c r="A368" s="115" t="s">
        <v>835</v>
      </c>
      <c r="B368" s="116"/>
      <c r="C368" s="116"/>
      <c r="D368" s="116"/>
      <c r="E368" s="116"/>
      <c r="F368" s="116"/>
      <c r="G368" s="116"/>
      <c r="H368" s="93">
        <v>8749</v>
      </c>
      <c r="I368" s="93"/>
      <c r="J368" s="93"/>
      <c r="K368" s="93">
        <v>82073</v>
      </c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</row>
    <row r="369" spans="1:22">
      <c r="A369" s="115" t="s">
        <v>836</v>
      </c>
      <c r="B369" s="116"/>
      <c r="C369" s="116"/>
      <c r="D369" s="116"/>
      <c r="E369" s="116"/>
      <c r="F369" s="116"/>
      <c r="G369" s="116"/>
      <c r="H369" s="93">
        <v>5558</v>
      </c>
      <c r="I369" s="93"/>
      <c r="J369" s="93"/>
      <c r="K369" s="93">
        <v>48976</v>
      </c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</row>
    <row r="370" spans="1:22">
      <c r="A370" s="115" t="s">
        <v>837</v>
      </c>
      <c r="B370" s="116"/>
      <c r="C370" s="116"/>
      <c r="D370" s="116"/>
      <c r="E370" s="116"/>
      <c r="F370" s="116"/>
      <c r="G370" s="116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</row>
    <row r="371" spans="1:22" ht="30" customHeight="1">
      <c r="A371" s="113" t="s">
        <v>838</v>
      </c>
      <c r="B371" s="114"/>
      <c r="C371" s="114"/>
      <c r="D371" s="114"/>
      <c r="E371" s="114"/>
      <c r="F371" s="114"/>
      <c r="G371" s="114"/>
      <c r="H371" s="92">
        <v>10970</v>
      </c>
      <c r="I371" s="92"/>
      <c r="J371" s="92"/>
      <c r="K371" s="92">
        <v>70297</v>
      </c>
      <c r="L371" s="92"/>
      <c r="M371" s="92"/>
      <c r="N371" s="92"/>
      <c r="O371" s="92"/>
      <c r="P371" s="92"/>
      <c r="Q371" s="92"/>
      <c r="R371" s="92"/>
      <c r="S371" s="92"/>
      <c r="T371" s="92"/>
      <c r="U371" s="92"/>
      <c r="V371" s="92"/>
    </row>
    <row r="372" spans="1:22" ht="30" customHeight="1">
      <c r="A372" s="113" t="s">
        <v>839</v>
      </c>
      <c r="B372" s="114"/>
      <c r="C372" s="114"/>
      <c r="D372" s="114"/>
      <c r="E372" s="114"/>
      <c r="F372" s="114"/>
      <c r="G372" s="114"/>
      <c r="H372" s="92">
        <v>951</v>
      </c>
      <c r="I372" s="92"/>
      <c r="J372" s="92"/>
      <c r="K372" s="92">
        <v>6628</v>
      </c>
      <c r="L372" s="92"/>
      <c r="M372" s="92"/>
      <c r="N372" s="92"/>
      <c r="O372" s="92"/>
      <c r="P372" s="92"/>
      <c r="Q372" s="92"/>
      <c r="R372" s="92"/>
      <c r="S372" s="92"/>
      <c r="T372" s="92"/>
      <c r="U372" s="92"/>
      <c r="V372" s="92"/>
    </row>
    <row r="373" spans="1:22">
      <c r="A373" s="113" t="s">
        <v>840</v>
      </c>
      <c r="B373" s="114"/>
      <c r="C373" s="114"/>
      <c r="D373" s="114"/>
      <c r="E373" s="114"/>
      <c r="F373" s="114"/>
      <c r="G373" s="114"/>
      <c r="H373" s="92">
        <v>442</v>
      </c>
      <c r="I373" s="92"/>
      <c r="J373" s="92"/>
      <c r="K373" s="92">
        <v>1999</v>
      </c>
      <c r="L373" s="92"/>
      <c r="M373" s="92"/>
      <c r="N373" s="92"/>
      <c r="O373" s="92"/>
      <c r="P373" s="92"/>
      <c r="Q373" s="92"/>
      <c r="R373" s="92"/>
      <c r="S373" s="92"/>
      <c r="T373" s="92"/>
      <c r="U373" s="92"/>
      <c r="V373" s="92"/>
    </row>
    <row r="374" spans="1:22" ht="30" customHeight="1">
      <c r="A374" s="113" t="s">
        <v>841</v>
      </c>
      <c r="B374" s="114"/>
      <c r="C374" s="114"/>
      <c r="D374" s="114"/>
      <c r="E374" s="114"/>
      <c r="F374" s="114"/>
      <c r="G374" s="114"/>
      <c r="H374" s="92">
        <v>4837</v>
      </c>
      <c r="I374" s="92"/>
      <c r="J374" s="92"/>
      <c r="K374" s="92">
        <v>34704</v>
      </c>
      <c r="L374" s="92"/>
      <c r="M374" s="92"/>
      <c r="N374" s="92"/>
      <c r="O374" s="92"/>
      <c r="P374" s="92"/>
      <c r="Q374" s="92"/>
      <c r="R374" s="92"/>
      <c r="S374" s="92"/>
      <c r="T374" s="92"/>
      <c r="U374" s="92"/>
      <c r="V374" s="92"/>
    </row>
    <row r="375" spans="1:22" ht="30" customHeight="1">
      <c r="A375" s="113" t="s">
        <v>842</v>
      </c>
      <c r="B375" s="114"/>
      <c r="C375" s="114"/>
      <c r="D375" s="114"/>
      <c r="E375" s="114"/>
      <c r="F375" s="114"/>
      <c r="G375" s="114"/>
      <c r="H375" s="92">
        <v>271</v>
      </c>
      <c r="I375" s="92"/>
      <c r="J375" s="92"/>
      <c r="K375" s="92">
        <v>1194</v>
      </c>
      <c r="L375" s="92"/>
      <c r="M375" s="92"/>
      <c r="N375" s="92"/>
      <c r="O375" s="92"/>
      <c r="P375" s="92"/>
      <c r="Q375" s="92"/>
      <c r="R375" s="92"/>
      <c r="S375" s="92"/>
      <c r="T375" s="92"/>
      <c r="U375" s="92"/>
      <c r="V375" s="92"/>
    </row>
    <row r="376" spans="1:22">
      <c r="A376" s="113" t="s">
        <v>843</v>
      </c>
      <c r="B376" s="114"/>
      <c r="C376" s="114"/>
      <c r="D376" s="114"/>
      <c r="E376" s="114"/>
      <c r="F376" s="114"/>
      <c r="G376" s="114"/>
      <c r="H376" s="92">
        <v>5441</v>
      </c>
      <c r="I376" s="92"/>
      <c r="J376" s="92"/>
      <c r="K376" s="92">
        <v>48716</v>
      </c>
      <c r="L376" s="92"/>
      <c r="M376" s="92"/>
      <c r="N376" s="92"/>
      <c r="O376" s="92"/>
      <c r="P376" s="92"/>
      <c r="Q376" s="92"/>
      <c r="R376" s="92"/>
      <c r="S376" s="92"/>
      <c r="T376" s="92"/>
      <c r="U376" s="92"/>
      <c r="V376" s="92"/>
    </row>
    <row r="377" spans="1:22" ht="30" customHeight="1">
      <c r="A377" s="113" t="s">
        <v>844</v>
      </c>
      <c r="B377" s="114"/>
      <c r="C377" s="114"/>
      <c r="D377" s="114"/>
      <c r="E377" s="114"/>
      <c r="F377" s="114"/>
      <c r="G377" s="114"/>
      <c r="H377" s="92">
        <v>663</v>
      </c>
      <c r="I377" s="92"/>
      <c r="J377" s="92"/>
      <c r="K377" s="92">
        <v>4237</v>
      </c>
      <c r="L377" s="92"/>
      <c r="M377" s="92"/>
      <c r="N377" s="92"/>
      <c r="O377" s="92"/>
      <c r="P377" s="92"/>
      <c r="Q377" s="92"/>
      <c r="R377" s="92"/>
      <c r="S377" s="92"/>
      <c r="T377" s="92"/>
      <c r="U377" s="92"/>
      <c r="V377" s="92"/>
    </row>
    <row r="378" spans="1:22">
      <c r="A378" s="113" t="s">
        <v>845</v>
      </c>
      <c r="B378" s="114"/>
      <c r="C378" s="114"/>
      <c r="D378" s="114"/>
      <c r="E378" s="114"/>
      <c r="F378" s="114"/>
      <c r="G378" s="114"/>
      <c r="H378" s="92">
        <v>15010</v>
      </c>
      <c r="I378" s="92"/>
      <c r="J378" s="92"/>
      <c r="K378" s="92">
        <v>115894</v>
      </c>
      <c r="L378" s="92"/>
      <c r="M378" s="92"/>
      <c r="N378" s="92"/>
      <c r="O378" s="92"/>
      <c r="P378" s="92"/>
      <c r="Q378" s="92"/>
      <c r="R378" s="92"/>
      <c r="S378" s="92"/>
      <c r="T378" s="92"/>
      <c r="U378" s="92"/>
      <c r="V378" s="92"/>
    </row>
    <row r="379" spans="1:22">
      <c r="A379" s="113" t="s">
        <v>846</v>
      </c>
      <c r="B379" s="114"/>
      <c r="C379" s="114"/>
      <c r="D379" s="114"/>
      <c r="E379" s="114"/>
      <c r="F379" s="114"/>
      <c r="G379" s="114"/>
      <c r="H379" s="92">
        <v>662</v>
      </c>
      <c r="I379" s="92"/>
      <c r="J379" s="92"/>
      <c r="K379" s="92">
        <v>2806</v>
      </c>
      <c r="L379" s="92"/>
      <c r="M379" s="92"/>
      <c r="N379" s="92"/>
      <c r="O379" s="92"/>
      <c r="P379" s="92"/>
      <c r="Q379" s="92"/>
      <c r="R379" s="92"/>
      <c r="S379" s="92"/>
      <c r="T379" s="92"/>
      <c r="U379" s="92"/>
      <c r="V379" s="92"/>
    </row>
    <row r="380" spans="1:22" ht="30" customHeight="1">
      <c r="A380" s="113" t="s">
        <v>847</v>
      </c>
      <c r="B380" s="114"/>
      <c r="C380" s="114"/>
      <c r="D380" s="114"/>
      <c r="E380" s="114"/>
      <c r="F380" s="114"/>
      <c r="G380" s="114"/>
      <c r="H380" s="92">
        <v>439</v>
      </c>
      <c r="I380" s="92"/>
      <c r="J380" s="92"/>
      <c r="K380" s="92">
        <v>3113</v>
      </c>
      <c r="L380" s="92"/>
      <c r="M380" s="92"/>
      <c r="N380" s="92"/>
      <c r="O380" s="92"/>
      <c r="P380" s="92"/>
      <c r="Q380" s="92"/>
      <c r="R380" s="92"/>
      <c r="S380" s="92"/>
      <c r="T380" s="92"/>
      <c r="U380" s="92"/>
      <c r="V380" s="92"/>
    </row>
    <row r="381" spans="1:22">
      <c r="A381" s="113" t="s">
        <v>848</v>
      </c>
      <c r="B381" s="114"/>
      <c r="C381" s="114"/>
      <c r="D381" s="114"/>
      <c r="E381" s="114"/>
      <c r="F381" s="114"/>
      <c r="G381" s="114"/>
      <c r="H381" s="92">
        <v>1473</v>
      </c>
      <c r="I381" s="92"/>
      <c r="J381" s="92"/>
      <c r="K381" s="92">
        <v>6931</v>
      </c>
      <c r="L381" s="92"/>
      <c r="M381" s="92"/>
      <c r="N381" s="92"/>
      <c r="O381" s="92"/>
      <c r="P381" s="92"/>
      <c r="Q381" s="92"/>
      <c r="R381" s="92"/>
      <c r="S381" s="92"/>
      <c r="T381" s="92"/>
      <c r="U381" s="92"/>
      <c r="V381" s="92"/>
    </row>
    <row r="382" spans="1:22">
      <c r="A382" s="113" t="s">
        <v>849</v>
      </c>
      <c r="B382" s="114"/>
      <c r="C382" s="114"/>
      <c r="D382" s="114"/>
      <c r="E382" s="114"/>
      <c r="F382" s="114"/>
      <c r="G382" s="114"/>
      <c r="H382" s="92">
        <v>7</v>
      </c>
      <c r="I382" s="92"/>
      <c r="J382" s="92"/>
      <c r="K382" s="92">
        <v>76</v>
      </c>
      <c r="L382" s="92"/>
      <c r="M382" s="92"/>
      <c r="N382" s="92"/>
      <c r="O382" s="92"/>
      <c r="P382" s="92"/>
      <c r="Q382" s="92"/>
      <c r="R382" s="92"/>
      <c r="S382" s="92"/>
      <c r="T382" s="92"/>
      <c r="U382" s="92"/>
      <c r="V382" s="92"/>
    </row>
    <row r="383" spans="1:22">
      <c r="A383" s="113" t="s">
        <v>850</v>
      </c>
      <c r="B383" s="114"/>
      <c r="C383" s="114"/>
      <c r="D383" s="114"/>
      <c r="E383" s="114"/>
      <c r="F383" s="114"/>
      <c r="G383" s="114"/>
      <c r="H383" s="92">
        <v>1</v>
      </c>
      <c r="I383" s="92"/>
      <c r="J383" s="92"/>
      <c r="K383" s="92">
        <v>5</v>
      </c>
      <c r="L383" s="92"/>
      <c r="M383" s="92"/>
      <c r="N383" s="92"/>
      <c r="O383" s="92"/>
      <c r="P383" s="92"/>
      <c r="Q383" s="92"/>
      <c r="R383" s="92"/>
      <c r="S383" s="92"/>
      <c r="T383" s="92"/>
      <c r="U383" s="92"/>
      <c r="V383" s="92"/>
    </row>
    <row r="384" spans="1:22">
      <c r="A384" s="113" t="s">
        <v>851</v>
      </c>
      <c r="B384" s="114"/>
      <c r="C384" s="114"/>
      <c r="D384" s="114"/>
      <c r="E384" s="114"/>
      <c r="F384" s="114"/>
      <c r="G384" s="114"/>
      <c r="H384" s="92">
        <v>1</v>
      </c>
      <c r="I384" s="92"/>
      <c r="J384" s="92"/>
      <c r="K384" s="92">
        <v>5</v>
      </c>
      <c r="L384" s="92"/>
      <c r="M384" s="92"/>
      <c r="N384" s="92"/>
      <c r="O384" s="92"/>
      <c r="P384" s="92"/>
      <c r="Q384" s="92"/>
      <c r="R384" s="92"/>
      <c r="S384" s="92"/>
      <c r="T384" s="92"/>
      <c r="U384" s="92"/>
      <c r="V384" s="92"/>
    </row>
    <row r="385" spans="1:22">
      <c r="A385" s="113" t="s">
        <v>852</v>
      </c>
      <c r="B385" s="114"/>
      <c r="C385" s="114"/>
      <c r="D385" s="114"/>
      <c r="E385" s="114"/>
      <c r="F385" s="114"/>
      <c r="G385" s="114"/>
      <c r="H385" s="92">
        <v>556</v>
      </c>
      <c r="I385" s="92"/>
      <c r="J385" s="92"/>
      <c r="K385" s="92">
        <v>5243</v>
      </c>
      <c r="L385" s="92"/>
      <c r="M385" s="92"/>
      <c r="N385" s="92"/>
      <c r="O385" s="92"/>
      <c r="P385" s="92"/>
      <c r="Q385" s="92"/>
      <c r="R385" s="92"/>
      <c r="S385" s="92"/>
      <c r="T385" s="92"/>
      <c r="U385" s="92"/>
      <c r="V385" s="92"/>
    </row>
    <row r="386" spans="1:22">
      <c r="A386" s="113" t="s">
        <v>853</v>
      </c>
      <c r="B386" s="114"/>
      <c r="C386" s="114"/>
      <c r="D386" s="114"/>
      <c r="E386" s="114"/>
      <c r="F386" s="114"/>
      <c r="G386" s="114"/>
      <c r="H386" s="92">
        <v>203</v>
      </c>
      <c r="I386" s="92"/>
      <c r="J386" s="92"/>
      <c r="K386" s="92">
        <v>1641</v>
      </c>
      <c r="L386" s="92"/>
      <c r="M386" s="92"/>
      <c r="N386" s="92"/>
      <c r="O386" s="92"/>
      <c r="P386" s="92"/>
      <c r="Q386" s="92"/>
      <c r="R386" s="92"/>
      <c r="S386" s="92"/>
      <c r="T386" s="92"/>
      <c r="U386" s="92"/>
      <c r="V386" s="92"/>
    </row>
    <row r="387" spans="1:22">
      <c r="A387" s="113" t="s">
        <v>854</v>
      </c>
      <c r="B387" s="114"/>
      <c r="C387" s="114"/>
      <c r="D387" s="114"/>
      <c r="E387" s="114"/>
      <c r="F387" s="114"/>
      <c r="G387" s="114"/>
      <c r="H387" s="92">
        <v>153</v>
      </c>
      <c r="I387" s="92"/>
      <c r="J387" s="92"/>
      <c r="K387" s="92">
        <v>673</v>
      </c>
      <c r="L387" s="92"/>
      <c r="M387" s="92"/>
      <c r="N387" s="92"/>
      <c r="O387" s="92"/>
      <c r="P387" s="92"/>
      <c r="Q387" s="92"/>
      <c r="R387" s="92"/>
      <c r="S387" s="92"/>
      <c r="T387" s="92"/>
      <c r="U387" s="92"/>
      <c r="V387" s="92"/>
    </row>
    <row r="388" spans="1:22">
      <c r="A388" s="113" t="s">
        <v>855</v>
      </c>
      <c r="B388" s="114"/>
      <c r="C388" s="114"/>
      <c r="D388" s="114"/>
      <c r="E388" s="114"/>
      <c r="F388" s="114"/>
      <c r="G388" s="114"/>
      <c r="H388" s="92">
        <v>42080</v>
      </c>
      <c r="I388" s="92"/>
      <c r="J388" s="92"/>
      <c r="K388" s="92">
        <v>304162</v>
      </c>
      <c r="L388" s="92"/>
      <c r="M388" s="92"/>
      <c r="N388" s="92"/>
      <c r="O388" s="92"/>
      <c r="P388" s="92"/>
      <c r="Q388" s="92"/>
      <c r="R388" s="92"/>
      <c r="S388" s="92"/>
      <c r="T388" s="92"/>
      <c r="U388" s="92"/>
      <c r="V388" s="92"/>
    </row>
    <row r="389" spans="1:22" ht="30" customHeight="1">
      <c r="A389" s="113" t="s">
        <v>856</v>
      </c>
      <c r="B389" s="114"/>
      <c r="C389" s="114"/>
      <c r="D389" s="114"/>
      <c r="E389" s="114"/>
      <c r="F389" s="114"/>
      <c r="G389" s="114"/>
      <c r="H389" s="92">
        <v>3552.76</v>
      </c>
      <c r="I389" s="92"/>
      <c r="J389" s="92"/>
      <c r="K389" s="92">
        <v>14445.05</v>
      </c>
      <c r="L389" s="92"/>
      <c r="M389" s="92"/>
      <c r="N389" s="92"/>
      <c r="O389" s="92"/>
      <c r="P389" s="92"/>
      <c r="Q389" s="92"/>
      <c r="R389" s="92"/>
      <c r="S389" s="92"/>
      <c r="T389" s="92"/>
      <c r="U389" s="92"/>
      <c r="V389" s="92"/>
    </row>
    <row r="390" spans="1:22">
      <c r="A390" s="115" t="s">
        <v>857</v>
      </c>
      <c r="B390" s="116"/>
      <c r="C390" s="116"/>
      <c r="D390" s="116"/>
      <c r="E390" s="116"/>
      <c r="F390" s="116"/>
      <c r="G390" s="116"/>
      <c r="H390" s="93">
        <v>45632.76</v>
      </c>
      <c r="I390" s="93"/>
      <c r="J390" s="93"/>
      <c r="K390" s="93">
        <v>318607.05</v>
      </c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</row>
    <row r="391" spans="1:22">
      <c r="A391" s="50"/>
      <c r="B391" s="39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</row>
    <row r="392" spans="1:22">
      <c r="A392" s="50"/>
      <c r="B392" s="39"/>
      <c r="C392" s="73" t="s">
        <v>62</v>
      </c>
      <c r="D392" s="48"/>
      <c r="E392" s="48"/>
      <c r="F392" s="48"/>
      <c r="G392" s="48"/>
      <c r="H392" s="74">
        <f>IF(ISBLANK(Y30),"",ROUND(Z30/Y30,2)*100)</f>
        <v>84</v>
      </c>
      <c r="I392" s="48"/>
      <c r="J392" s="48"/>
      <c r="K392" s="74">
        <f>IF(ISBLANK(Y31),"",ROUND(Z31/Y31,2)*100)</f>
        <v>72</v>
      </c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</row>
    <row r="393" spans="1:22">
      <c r="A393" s="50"/>
      <c r="B393" s="39"/>
      <c r="C393" s="73" t="s">
        <v>63</v>
      </c>
      <c r="D393" s="48"/>
      <c r="E393" s="48"/>
      <c r="F393" s="48"/>
      <c r="G393" s="48"/>
      <c r="H393" s="45">
        <f>IF(ISBLANK(Y30),"",ROUND(AA30/Y30,2)*100)</f>
        <v>54</v>
      </c>
      <c r="I393" s="48"/>
      <c r="J393" s="48"/>
      <c r="K393" s="45">
        <f>IF(ISBLANK(Y31),"",ROUND(AA31/Y31,2)*100)</f>
        <v>43</v>
      </c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</row>
    <row r="394" spans="1:22">
      <c r="A394" s="28"/>
      <c r="B394" s="28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</row>
    <row r="395" spans="1:22">
      <c r="B395" s="75" t="s">
        <v>1481</v>
      </c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</row>
    <row r="396" spans="1:22">
      <c r="B396" s="3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</row>
    <row r="397" spans="1:22">
      <c r="B397" s="75" t="s">
        <v>69</v>
      </c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</row>
    <row r="398" spans="1:22">
      <c r="B398" s="46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</row>
    <row r="400" spans="1:22">
      <c r="C400" s="49"/>
      <c r="D400" s="49"/>
      <c r="E400" s="49"/>
      <c r="F400" s="49"/>
      <c r="G400" s="49"/>
    </row>
    <row r="401" spans="3:7">
      <c r="C401" s="49"/>
      <c r="D401" s="49"/>
      <c r="E401" s="49"/>
      <c r="F401" s="49"/>
      <c r="G401" s="49"/>
    </row>
    <row r="402" spans="3:7">
      <c r="C402" s="49"/>
      <c r="D402" s="49"/>
      <c r="E402" s="49"/>
      <c r="F402" s="49"/>
      <c r="G402" s="49"/>
    </row>
    <row r="403" spans="3:7">
      <c r="C403" s="49"/>
      <c r="D403" s="49"/>
      <c r="E403" s="49"/>
      <c r="F403" s="49"/>
      <c r="G403" s="49"/>
    </row>
    <row r="404" spans="3:7">
      <c r="C404" s="49"/>
      <c r="D404" s="49"/>
      <c r="E404" s="49"/>
      <c r="F404" s="49"/>
      <c r="G404" s="49"/>
    </row>
    <row r="405" spans="3:7">
      <c r="C405" s="49"/>
      <c r="D405" s="49"/>
      <c r="E405" s="49"/>
      <c r="F405" s="49"/>
      <c r="G405" s="49"/>
    </row>
    <row r="406" spans="3:7">
      <c r="C406" s="49"/>
      <c r="D406" s="49"/>
      <c r="E406" s="49"/>
      <c r="F406" s="49"/>
      <c r="G406" s="49"/>
    </row>
    <row r="407" spans="3:7">
      <c r="C407" s="49"/>
      <c r="D407" s="49"/>
      <c r="E407" s="49"/>
      <c r="F407" s="49"/>
      <c r="G407" s="49"/>
    </row>
    <row r="408" spans="3:7">
      <c r="C408" s="49"/>
      <c r="D408" s="49"/>
      <c r="E408" s="49"/>
      <c r="F408" s="49"/>
      <c r="G408" s="49"/>
    </row>
    <row r="409" spans="3:7">
      <c r="C409" s="49"/>
      <c r="D409" s="49"/>
      <c r="E409" s="49"/>
      <c r="F409" s="49"/>
      <c r="G409" s="49"/>
    </row>
    <row r="410" spans="3:7">
      <c r="C410" s="49"/>
      <c r="D410" s="49"/>
      <c r="E410" s="49"/>
      <c r="F410" s="49"/>
      <c r="G410" s="49"/>
    </row>
    <row r="411" spans="3:7">
      <c r="C411" s="49"/>
      <c r="D411" s="49"/>
      <c r="E411" s="49"/>
      <c r="F411" s="49"/>
      <c r="G411" s="49"/>
    </row>
  </sheetData>
  <mergeCells count="164">
    <mergeCell ref="K26:V26"/>
    <mergeCell ref="H27:I27"/>
    <mergeCell ref="C36:C38"/>
    <mergeCell ref="D36:D38"/>
    <mergeCell ref="E36:G36"/>
    <mergeCell ref="E37:E38"/>
    <mergeCell ref="K36:V36"/>
    <mergeCell ref="H37:H3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A65:V65"/>
    <mergeCell ref="A70:V70"/>
    <mergeCell ref="A73:V73"/>
    <mergeCell ref="A74:V74"/>
    <mergeCell ref="A77:V77"/>
    <mergeCell ref="A81:V81"/>
    <mergeCell ref="A40:V40"/>
    <mergeCell ref="A41:V41"/>
    <mergeCell ref="A43:V43"/>
    <mergeCell ref="A49:V49"/>
    <mergeCell ref="A51:V51"/>
    <mergeCell ref="A53:V53"/>
    <mergeCell ref="A102:V102"/>
    <mergeCell ref="A111:V111"/>
    <mergeCell ref="A115:V115"/>
    <mergeCell ref="A122:V122"/>
    <mergeCell ref="A124:V124"/>
    <mergeCell ref="A128:V128"/>
    <mergeCell ref="A84:V84"/>
    <mergeCell ref="A87:V87"/>
    <mergeCell ref="A88:V88"/>
    <mergeCell ref="A92:V92"/>
    <mergeCell ref="A95:V95"/>
    <mergeCell ref="A100:V100"/>
    <mergeCell ref="A143:V143"/>
    <mergeCell ref="A145:V145"/>
    <mergeCell ref="A148:V148"/>
    <mergeCell ref="A150:V150"/>
    <mergeCell ref="A151:V151"/>
    <mergeCell ref="A153:V153"/>
    <mergeCell ref="A130:V130"/>
    <mergeCell ref="A133:V133"/>
    <mergeCell ref="A136:V136"/>
    <mergeCell ref="A138:V138"/>
    <mergeCell ref="A139:V139"/>
    <mergeCell ref="A141:V141"/>
    <mergeCell ref="A172:V172"/>
    <mergeCell ref="A176:V176"/>
    <mergeCell ref="A179:V179"/>
    <mergeCell ref="A181:V181"/>
    <mergeCell ref="A182:V182"/>
    <mergeCell ref="A187:V187"/>
    <mergeCell ref="A156:V156"/>
    <mergeCell ref="A160:V160"/>
    <mergeCell ref="A161:V161"/>
    <mergeCell ref="A167:V167"/>
    <mergeCell ref="A168:V168"/>
    <mergeCell ref="A170:V170"/>
    <mergeCell ref="A204:V204"/>
    <mergeCell ref="A208:V208"/>
    <mergeCell ref="A218:V218"/>
    <mergeCell ref="A219:V219"/>
    <mergeCell ref="A221:V221"/>
    <mergeCell ref="A223:V223"/>
    <mergeCell ref="A189:V189"/>
    <mergeCell ref="A192:V192"/>
    <mergeCell ref="A194:V194"/>
    <mergeCell ref="A196:V196"/>
    <mergeCell ref="A199:V199"/>
    <mergeCell ref="A202:V202"/>
    <mergeCell ref="A239:V239"/>
    <mergeCell ref="A240:V240"/>
    <mergeCell ref="A247:V247"/>
    <mergeCell ref="A250:V250"/>
    <mergeCell ref="A252:V252"/>
    <mergeCell ref="A258:V258"/>
    <mergeCell ref="A225:V225"/>
    <mergeCell ref="A227:V227"/>
    <mergeCell ref="A229:V229"/>
    <mergeCell ref="A231:V231"/>
    <mergeCell ref="A235:V235"/>
    <mergeCell ref="A237:V237"/>
    <mergeCell ref="A290:V290"/>
    <mergeCell ref="A292:V292"/>
    <mergeCell ref="A296:V296"/>
    <mergeCell ref="A301:V301"/>
    <mergeCell ref="A306:V306"/>
    <mergeCell ref="A311:V311"/>
    <mergeCell ref="A268:V268"/>
    <mergeCell ref="A275:V275"/>
    <mergeCell ref="A278:V278"/>
    <mergeCell ref="A281:V281"/>
    <mergeCell ref="A283:V283"/>
    <mergeCell ref="A287:V287"/>
    <mergeCell ref="A328:V328"/>
    <mergeCell ref="A330:V330"/>
    <mergeCell ref="A333:V333"/>
    <mergeCell ref="A336:V336"/>
    <mergeCell ref="A338:V338"/>
    <mergeCell ref="A339:V339"/>
    <mergeCell ref="A315:V315"/>
    <mergeCell ref="A316:V316"/>
    <mergeCell ref="A318:V318"/>
    <mergeCell ref="A321:V321"/>
    <mergeCell ref="A323:V323"/>
    <mergeCell ref="A325:V325"/>
    <mergeCell ref="A358:V358"/>
    <mergeCell ref="A361:V361"/>
    <mergeCell ref="A363:G363"/>
    <mergeCell ref="A364:G364"/>
    <mergeCell ref="A365:G365"/>
    <mergeCell ref="A366:G366"/>
    <mergeCell ref="A342:V342"/>
    <mergeCell ref="A344:V344"/>
    <mergeCell ref="A346:V346"/>
    <mergeCell ref="A348:V348"/>
    <mergeCell ref="A352:V352"/>
    <mergeCell ref="A356:V356"/>
    <mergeCell ref="A373:G373"/>
    <mergeCell ref="A374:G374"/>
    <mergeCell ref="A375:G375"/>
    <mergeCell ref="A376:G376"/>
    <mergeCell ref="A377:G377"/>
    <mergeCell ref="A378:G378"/>
    <mergeCell ref="A367:G367"/>
    <mergeCell ref="A368:G368"/>
    <mergeCell ref="A369:G369"/>
    <mergeCell ref="A370:G370"/>
    <mergeCell ref="A371:G371"/>
    <mergeCell ref="A372:G372"/>
    <mergeCell ref="A385:G385"/>
    <mergeCell ref="A386:G386"/>
    <mergeCell ref="A387:G387"/>
    <mergeCell ref="A388:G388"/>
    <mergeCell ref="A389:G389"/>
    <mergeCell ref="A390:G390"/>
    <mergeCell ref="A379:G379"/>
    <mergeCell ref="A380:G380"/>
    <mergeCell ref="A381:G381"/>
    <mergeCell ref="A382:G382"/>
    <mergeCell ref="A383:G383"/>
    <mergeCell ref="A384:G384"/>
  </mergeCells>
  <phoneticPr fontId="2" type="noConversion"/>
  <pageMargins left="0.25" right="0.25" top="0.75" bottom="0.75" header="0.3" footer="0.3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208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1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3</v>
      </c>
      <c r="B4" s="29"/>
      <c r="C4" s="29"/>
      <c r="D4" s="29"/>
      <c r="L4" s="52"/>
    </row>
    <row r="5" spans="1:23" s="25" customFormat="1" ht="15">
      <c r="A5" s="156" t="s">
        <v>37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3" t="s">
        <v>34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3" t="s">
        <v>67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52" t="s">
        <v>4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7" t="s">
        <v>20</v>
      </c>
      <c r="H10" s="158"/>
      <c r="I10" s="158"/>
      <c r="J10" s="157" t="s">
        <v>21</v>
      </c>
      <c r="K10" s="158"/>
      <c r="L10" s="158"/>
      <c r="M10" s="159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5</v>
      </c>
      <c r="G11" s="138">
        <f>45632.76/1000</f>
        <v>45.632760000000005</v>
      </c>
      <c r="H11" s="139"/>
      <c r="I11" s="55" t="s">
        <v>6</v>
      </c>
      <c r="J11" s="140">
        <f>318607.05/1000</f>
        <v>318.60705000000002</v>
      </c>
      <c r="K11" s="141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35</v>
      </c>
      <c r="F12" s="38"/>
      <c r="G12" s="138">
        <f>0/1000</f>
        <v>0</v>
      </c>
      <c r="H12" s="139"/>
      <c r="I12" s="55" t="s">
        <v>6</v>
      </c>
      <c r="J12" s="140">
        <f>0/1000</f>
        <v>0</v>
      </c>
      <c r="K12" s="141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36</v>
      </c>
      <c r="F13" s="38"/>
      <c r="G13" s="160">
        <f>0/1000</f>
        <v>0</v>
      </c>
      <c r="H13" s="161"/>
      <c r="I13" s="55" t="s">
        <v>6</v>
      </c>
      <c r="J13" s="140">
        <f>0/1000</f>
        <v>0</v>
      </c>
      <c r="K13" s="141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7</v>
      </c>
      <c r="G14" s="138">
        <f>(O14+O15)/1000</f>
        <v>0.93481000000000003</v>
      </c>
      <c r="H14" s="139"/>
      <c r="I14" s="55" t="s">
        <v>8</v>
      </c>
      <c r="J14" s="140">
        <f>(P14+P15)/1000</f>
        <v>0.93481000000000003</v>
      </c>
      <c r="K14" s="141"/>
      <c r="L14" s="58">
        <v>10267</v>
      </c>
      <c r="M14" s="35" t="s">
        <v>8</v>
      </c>
      <c r="N14" s="57"/>
      <c r="O14" s="26">
        <v>926.95</v>
      </c>
      <c r="P14" s="27">
        <v>926.95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9</v>
      </c>
      <c r="G15" s="164">
        <f>10367/1000</f>
        <v>10.367000000000001</v>
      </c>
      <c r="H15" s="165"/>
      <c r="I15" s="55" t="s">
        <v>6</v>
      </c>
      <c r="J15" s="140">
        <f>114260/1000</f>
        <v>114.26</v>
      </c>
      <c r="K15" s="141"/>
      <c r="L15" s="59">
        <v>113171</v>
      </c>
      <c r="M15" s="35" t="s">
        <v>6</v>
      </c>
      <c r="N15" s="57"/>
      <c r="O15" s="26">
        <v>7.86</v>
      </c>
      <c r="P15" s="27">
        <v>7.86</v>
      </c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100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1089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5" t="s">
        <v>10</v>
      </c>
      <c r="B20" s="125" t="s">
        <v>0</v>
      </c>
      <c r="C20" s="125" t="s">
        <v>22</v>
      </c>
      <c r="D20" s="62" t="s">
        <v>23</v>
      </c>
      <c r="E20" s="125" t="s">
        <v>24</v>
      </c>
      <c r="F20" s="166" t="s">
        <v>25</v>
      </c>
      <c r="G20" s="167"/>
      <c r="H20" s="166" t="s">
        <v>26</v>
      </c>
      <c r="I20" s="170"/>
      <c r="J20" s="170"/>
      <c r="K20" s="167"/>
      <c r="L20" s="63"/>
      <c r="M20" s="125" t="s">
        <v>27</v>
      </c>
      <c r="N20" s="125" t="s">
        <v>28</v>
      </c>
    </row>
    <row r="21" spans="1:23" s="33" customFormat="1" ht="19.5" customHeight="1" thickBot="1">
      <c r="A21" s="153"/>
      <c r="B21" s="153"/>
      <c r="C21" s="153"/>
      <c r="D21" s="125" t="s">
        <v>33</v>
      </c>
      <c r="E21" s="153"/>
      <c r="F21" s="168"/>
      <c r="G21" s="169"/>
      <c r="H21" s="162" t="s">
        <v>29</v>
      </c>
      <c r="I21" s="163"/>
      <c r="J21" s="162" t="s">
        <v>30</v>
      </c>
      <c r="K21" s="163"/>
      <c r="L21" s="64"/>
      <c r="M21" s="153"/>
      <c r="N21" s="153"/>
    </row>
    <row r="22" spans="1:23" s="33" customFormat="1" ht="19.5" customHeight="1">
      <c r="A22" s="153"/>
      <c r="B22" s="153"/>
      <c r="C22" s="153"/>
      <c r="D22" s="153"/>
      <c r="E22" s="153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3"/>
      <c r="N22" s="153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4" t="s">
        <v>858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</row>
    <row r="25" spans="1:23" ht="19.350000000000001" customHeight="1">
      <c r="A25" s="119" t="s">
        <v>859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</row>
    <row r="26" spans="1:23" s="29" customFormat="1" ht="24">
      <c r="A26" s="94">
        <v>1</v>
      </c>
      <c r="B26" s="95" t="s">
        <v>860</v>
      </c>
      <c r="C26" s="82" t="s">
        <v>861</v>
      </c>
      <c r="D26" s="96" t="s">
        <v>862</v>
      </c>
      <c r="E26" s="97">
        <v>0.37</v>
      </c>
      <c r="F26" s="84" t="s">
        <v>863</v>
      </c>
      <c r="G26" s="84">
        <v>3.39</v>
      </c>
      <c r="H26" s="98"/>
      <c r="I26" s="98"/>
      <c r="J26" s="84" t="s">
        <v>864</v>
      </c>
      <c r="K26" s="84">
        <v>37.380000000000003</v>
      </c>
      <c r="L26" s="99"/>
      <c r="M26" s="98">
        <f t="shared" ref="M26:M44" si="0">IF(ISNUMBER(K26/G26),IF(NOT(K26/G26=0),K26/G26, " "), " ")</f>
        <v>11.026548672566372</v>
      </c>
      <c r="N26" s="96"/>
    </row>
    <row r="27" spans="1:23" s="29" customFormat="1" ht="24">
      <c r="A27" s="94">
        <v>2</v>
      </c>
      <c r="B27" s="95" t="s">
        <v>865</v>
      </c>
      <c r="C27" s="82" t="s">
        <v>866</v>
      </c>
      <c r="D27" s="96" t="s">
        <v>862</v>
      </c>
      <c r="E27" s="97">
        <v>0.57999999999999996</v>
      </c>
      <c r="F27" s="84" t="s">
        <v>867</v>
      </c>
      <c r="G27" s="84">
        <v>5.58</v>
      </c>
      <c r="H27" s="98"/>
      <c r="I27" s="98"/>
      <c r="J27" s="84" t="s">
        <v>868</v>
      </c>
      <c r="K27" s="84">
        <v>61.65</v>
      </c>
      <c r="L27" s="99"/>
      <c r="M27" s="98">
        <f t="shared" si="0"/>
        <v>11.048387096774194</v>
      </c>
      <c r="N27" s="96"/>
    </row>
    <row r="28" spans="1:23" s="29" customFormat="1" ht="24">
      <c r="A28" s="94">
        <v>3</v>
      </c>
      <c r="B28" s="95" t="s">
        <v>869</v>
      </c>
      <c r="C28" s="82" t="s">
        <v>870</v>
      </c>
      <c r="D28" s="96" t="s">
        <v>862</v>
      </c>
      <c r="E28" s="97">
        <v>8.4</v>
      </c>
      <c r="F28" s="84" t="s">
        <v>871</v>
      </c>
      <c r="G28" s="84">
        <v>82.82</v>
      </c>
      <c r="H28" s="98"/>
      <c r="I28" s="98"/>
      <c r="J28" s="84" t="s">
        <v>872</v>
      </c>
      <c r="K28" s="84">
        <v>912.91</v>
      </c>
      <c r="L28" s="99"/>
      <c r="M28" s="98">
        <f t="shared" si="0"/>
        <v>11.022820574740402</v>
      </c>
      <c r="N28" s="96"/>
    </row>
    <row r="29" spans="1:23" s="29" customFormat="1" ht="24">
      <c r="A29" s="94">
        <v>4</v>
      </c>
      <c r="B29" s="95" t="s">
        <v>873</v>
      </c>
      <c r="C29" s="82" t="s">
        <v>874</v>
      </c>
      <c r="D29" s="96" t="s">
        <v>862</v>
      </c>
      <c r="E29" s="97">
        <v>0.3</v>
      </c>
      <c r="F29" s="84" t="s">
        <v>875</v>
      </c>
      <c r="G29" s="84">
        <v>2.99</v>
      </c>
      <c r="H29" s="98"/>
      <c r="I29" s="98"/>
      <c r="J29" s="84" t="s">
        <v>876</v>
      </c>
      <c r="K29" s="84">
        <v>32.89</v>
      </c>
      <c r="L29" s="99"/>
      <c r="M29" s="98">
        <f t="shared" si="0"/>
        <v>11</v>
      </c>
      <c r="N29" s="96"/>
    </row>
    <row r="30" spans="1:23" ht="24">
      <c r="A30" s="94">
        <v>5</v>
      </c>
      <c r="B30" s="95" t="s">
        <v>877</v>
      </c>
      <c r="C30" s="82" t="s">
        <v>878</v>
      </c>
      <c r="D30" s="96" t="s">
        <v>862</v>
      </c>
      <c r="E30" s="97">
        <v>69.64</v>
      </c>
      <c r="F30" s="84" t="s">
        <v>879</v>
      </c>
      <c r="G30" s="84">
        <v>719.37</v>
      </c>
      <c r="H30" s="98"/>
      <c r="I30" s="98"/>
      <c r="J30" s="84" t="s">
        <v>880</v>
      </c>
      <c r="K30" s="84">
        <v>7932.71</v>
      </c>
      <c r="L30" s="99"/>
      <c r="M30" s="98">
        <f t="shared" si="0"/>
        <v>11.027301666736172</v>
      </c>
      <c r="N30" s="96"/>
    </row>
    <row r="31" spans="1:23" ht="24">
      <c r="A31" s="94">
        <v>6</v>
      </c>
      <c r="B31" s="95" t="s">
        <v>881</v>
      </c>
      <c r="C31" s="82" t="s">
        <v>882</v>
      </c>
      <c r="D31" s="96" t="s">
        <v>862</v>
      </c>
      <c r="E31" s="97">
        <v>132.58000000000001</v>
      </c>
      <c r="F31" s="84" t="s">
        <v>883</v>
      </c>
      <c r="G31" s="84">
        <v>1429.23</v>
      </c>
      <c r="H31" s="98"/>
      <c r="I31" s="98"/>
      <c r="J31" s="84" t="s">
        <v>884</v>
      </c>
      <c r="K31" s="84">
        <v>15758.54</v>
      </c>
      <c r="L31" s="99"/>
      <c r="M31" s="98">
        <f t="shared" si="0"/>
        <v>11.025895062376245</v>
      </c>
      <c r="N31" s="96"/>
    </row>
    <row r="32" spans="1:23" ht="24">
      <c r="A32" s="94">
        <v>7</v>
      </c>
      <c r="B32" s="95" t="s">
        <v>885</v>
      </c>
      <c r="C32" s="82" t="s">
        <v>886</v>
      </c>
      <c r="D32" s="96" t="s">
        <v>862</v>
      </c>
      <c r="E32" s="97">
        <v>411.69</v>
      </c>
      <c r="F32" s="84" t="s">
        <v>887</v>
      </c>
      <c r="G32" s="84">
        <v>4495.66</v>
      </c>
      <c r="H32" s="98"/>
      <c r="I32" s="98"/>
      <c r="J32" s="84" t="s">
        <v>888</v>
      </c>
      <c r="K32" s="84">
        <v>49542.8</v>
      </c>
      <c r="L32" s="99"/>
      <c r="M32" s="98">
        <f t="shared" si="0"/>
        <v>11.020139423354969</v>
      </c>
      <c r="N32" s="96"/>
    </row>
    <row r="33" spans="1:14" ht="24">
      <c r="A33" s="94">
        <v>8</v>
      </c>
      <c r="B33" s="95" t="s">
        <v>889</v>
      </c>
      <c r="C33" s="82" t="s">
        <v>890</v>
      </c>
      <c r="D33" s="96" t="s">
        <v>862</v>
      </c>
      <c r="E33" s="97">
        <v>48.06</v>
      </c>
      <c r="F33" s="84" t="s">
        <v>891</v>
      </c>
      <c r="G33" s="84">
        <v>531.05999999999995</v>
      </c>
      <c r="H33" s="98"/>
      <c r="I33" s="98"/>
      <c r="J33" s="84" t="s">
        <v>892</v>
      </c>
      <c r="K33" s="84">
        <v>5854.19</v>
      </c>
      <c r="L33" s="99"/>
      <c r="M33" s="98">
        <f t="shared" si="0"/>
        <v>11.023594320792379</v>
      </c>
      <c r="N33" s="96"/>
    </row>
    <row r="34" spans="1:14" ht="24">
      <c r="A34" s="94">
        <v>9</v>
      </c>
      <c r="B34" s="95" t="s">
        <v>893</v>
      </c>
      <c r="C34" s="82" t="s">
        <v>894</v>
      </c>
      <c r="D34" s="96" t="s">
        <v>862</v>
      </c>
      <c r="E34" s="97">
        <v>106.44</v>
      </c>
      <c r="F34" s="84" t="s">
        <v>895</v>
      </c>
      <c r="G34" s="84">
        <v>1192.1300000000001</v>
      </c>
      <c r="H34" s="98"/>
      <c r="I34" s="98"/>
      <c r="J34" s="84" t="s">
        <v>896</v>
      </c>
      <c r="K34" s="84">
        <v>13136.83</v>
      </c>
      <c r="L34" s="99"/>
      <c r="M34" s="98">
        <f t="shared" si="0"/>
        <v>11.019628731765829</v>
      </c>
      <c r="N34" s="96"/>
    </row>
    <row r="35" spans="1:14" ht="24">
      <c r="A35" s="94">
        <v>10</v>
      </c>
      <c r="B35" s="95" t="s">
        <v>897</v>
      </c>
      <c r="C35" s="82" t="s">
        <v>898</v>
      </c>
      <c r="D35" s="96" t="s">
        <v>862</v>
      </c>
      <c r="E35" s="97">
        <v>0.39</v>
      </c>
      <c r="F35" s="84" t="s">
        <v>899</v>
      </c>
      <c r="G35" s="84">
        <v>4.43</v>
      </c>
      <c r="H35" s="98"/>
      <c r="I35" s="98"/>
      <c r="J35" s="84" t="s">
        <v>900</v>
      </c>
      <c r="K35" s="84">
        <v>48.76</v>
      </c>
      <c r="L35" s="99"/>
      <c r="M35" s="98">
        <f t="shared" si="0"/>
        <v>11.006772009029346</v>
      </c>
      <c r="N35" s="96"/>
    </row>
    <row r="36" spans="1:14" ht="24">
      <c r="A36" s="94">
        <v>11</v>
      </c>
      <c r="B36" s="95" t="s">
        <v>901</v>
      </c>
      <c r="C36" s="82" t="s">
        <v>902</v>
      </c>
      <c r="D36" s="96" t="s">
        <v>862</v>
      </c>
      <c r="E36" s="97">
        <v>35.35</v>
      </c>
      <c r="F36" s="84" t="s">
        <v>903</v>
      </c>
      <c r="G36" s="84">
        <v>405.42</v>
      </c>
      <c r="H36" s="98"/>
      <c r="I36" s="98"/>
      <c r="J36" s="84" t="s">
        <v>904</v>
      </c>
      <c r="K36" s="84">
        <v>4467.18</v>
      </c>
      <c r="L36" s="99"/>
      <c r="M36" s="98">
        <f t="shared" si="0"/>
        <v>11.018647328696167</v>
      </c>
      <c r="N36" s="96"/>
    </row>
    <row r="37" spans="1:14" ht="24">
      <c r="A37" s="94">
        <v>12</v>
      </c>
      <c r="B37" s="95" t="s">
        <v>905</v>
      </c>
      <c r="C37" s="82" t="s">
        <v>906</v>
      </c>
      <c r="D37" s="96" t="s">
        <v>862</v>
      </c>
      <c r="E37" s="97">
        <v>2.2200000000000002</v>
      </c>
      <c r="F37" s="84" t="s">
        <v>907</v>
      </c>
      <c r="G37" s="84">
        <v>26.39</v>
      </c>
      <c r="H37" s="98"/>
      <c r="I37" s="98"/>
      <c r="J37" s="84" t="s">
        <v>908</v>
      </c>
      <c r="K37" s="84">
        <v>290.97000000000003</v>
      </c>
      <c r="L37" s="99"/>
      <c r="M37" s="98">
        <f t="shared" si="0"/>
        <v>11.025767336112164</v>
      </c>
      <c r="N37" s="96"/>
    </row>
    <row r="38" spans="1:14" ht="24">
      <c r="A38" s="94">
        <v>13</v>
      </c>
      <c r="B38" s="95" t="s">
        <v>909</v>
      </c>
      <c r="C38" s="82" t="s">
        <v>910</v>
      </c>
      <c r="D38" s="96" t="s">
        <v>862</v>
      </c>
      <c r="E38" s="97">
        <v>3.83</v>
      </c>
      <c r="F38" s="84" t="s">
        <v>911</v>
      </c>
      <c r="G38" s="84">
        <v>46.08</v>
      </c>
      <c r="H38" s="98"/>
      <c r="I38" s="98"/>
      <c r="J38" s="84" t="s">
        <v>912</v>
      </c>
      <c r="K38" s="84">
        <v>507.57</v>
      </c>
      <c r="L38" s="99"/>
      <c r="M38" s="98">
        <f t="shared" si="0"/>
        <v>11.014973958333334</v>
      </c>
      <c r="N38" s="96"/>
    </row>
    <row r="39" spans="1:14" ht="24">
      <c r="A39" s="94">
        <v>14</v>
      </c>
      <c r="B39" s="95" t="s">
        <v>913</v>
      </c>
      <c r="C39" s="82" t="s">
        <v>914</v>
      </c>
      <c r="D39" s="96" t="s">
        <v>862</v>
      </c>
      <c r="E39" s="97">
        <v>73.42</v>
      </c>
      <c r="F39" s="84" t="s">
        <v>915</v>
      </c>
      <c r="G39" s="84">
        <v>892.8</v>
      </c>
      <c r="H39" s="98"/>
      <c r="I39" s="98"/>
      <c r="J39" s="84" t="s">
        <v>916</v>
      </c>
      <c r="K39" s="84">
        <v>9839</v>
      </c>
      <c r="L39" s="99"/>
      <c r="M39" s="98">
        <f t="shared" si="0"/>
        <v>11.020385304659499</v>
      </c>
      <c r="N39" s="96"/>
    </row>
    <row r="40" spans="1:14" ht="24">
      <c r="A40" s="94">
        <v>15</v>
      </c>
      <c r="B40" s="95" t="s">
        <v>917</v>
      </c>
      <c r="C40" s="82" t="s">
        <v>918</v>
      </c>
      <c r="D40" s="96" t="s">
        <v>862</v>
      </c>
      <c r="E40" s="97">
        <v>4.99</v>
      </c>
      <c r="F40" s="84" t="s">
        <v>919</v>
      </c>
      <c r="G40" s="84">
        <v>62.57</v>
      </c>
      <c r="H40" s="98"/>
      <c r="I40" s="98"/>
      <c r="J40" s="84" t="s">
        <v>920</v>
      </c>
      <c r="K40" s="84">
        <v>689.42</v>
      </c>
      <c r="L40" s="99"/>
      <c r="M40" s="98">
        <f t="shared" si="0"/>
        <v>11.018379415055138</v>
      </c>
      <c r="N40" s="96"/>
    </row>
    <row r="41" spans="1:14" ht="24">
      <c r="A41" s="94">
        <v>16</v>
      </c>
      <c r="B41" s="95" t="s">
        <v>921</v>
      </c>
      <c r="C41" s="82" t="s">
        <v>922</v>
      </c>
      <c r="D41" s="96" t="s">
        <v>862</v>
      </c>
      <c r="E41" s="97">
        <v>12.38</v>
      </c>
      <c r="F41" s="84" t="s">
        <v>923</v>
      </c>
      <c r="G41" s="84">
        <v>157.47</v>
      </c>
      <c r="H41" s="98"/>
      <c r="I41" s="98"/>
      <c r="J41" s="84" t="s">
        <v>924</v>
      </c>
      <c r="K41" s="84">
        <v>1735.31</v>
      </c>
      <c r="L41" s="99"/>
      <c r="M41" s="98">
        <f t="shared" si="0"/>
        <v>11.019940306090049</v>
      </c>
      <c r="N41" s="96"/>
    </row>
    <row r="42" spans="1:14" ht="24">
      <c r="A42" s="94">
        <v>17</v>
      </c>
      <c r="B42" s="95" t="s">
        <v>925</v>
      </c>
      <c r="C42" s="82" t="s">
        <v>926</v>
      </c>
      <c r="D42" s="96" t="s">
        <v>862</v>
      </c>
      <c r="E42" s="97">
        <v>15.39</v>
      </c>
      <c r="F42" s="84" t="s">
        <v>927</v>
      </c>
      <c r="G42" s="84">
        <v>198.69</v>
      </c>
      <c r="H42" s="98"/>
      <c r="I42" s="98"/>
      <c r="J42" s="84" t="s">
        <v>928</v>
      </c>
      <c r="K42" s="84">
        <v>2190.29</v>
      </c>
      <c r="L42" s="99"/>
      <c r="M42" s="98">
        <f t="shared" si="0"/>
        <v>11.023654939856057</v>
      </c>
      <c r="N42" s="96"/>
    </row>
    <row r="43" spans="1:14" ht="24">
      <c r="A43" s="94">
        <v>18</v>
      </c>
      <c r="B43" s="95" t="s">
        <v>929</v>
      </c>
      <c r="C43" s="82" t="s">
        <v>930</v>
      </c>
      <c r="D43" s="96" t="s">
        <v>862</v>
      </c>
      <c r="E43" s="97">
        <v>0.92</v>
      </c>
      <c r="F43" s="84" t="s">
        <v>931</v>
      </c>
      <c r="G43" s="84">
        <v>12.06</v>
      </c>
      <c r="H43" s="98"/>
      <c r="I43" s="98"/>
      <c r="J43" s="84" t="s">
        <v>932</v>
      </c>
      <c r="K43" s="84">
        <v>132.66</v>
      </c>
      <c r="L43" s="99"/>
      <c r="M43" s="98">
        <f t="shared" si="0"/>
        <v>11</v>
      </c>
      <c r="N43" s="96"/>
    </row>
    <row r="44" spans="1:14" ht="24">
      <c r="A44" s="94">
        <v>19</v>
      </c>
      <c r="B44" s="95">
        <v>2</v>
      </c>
      <c r="C44" s="82" t="s">
        <v>933</v>
      </c>
      <c r="D44" s="96" t="s">
        <v>862</v>
      </c>
      <c r="E44" s="97">
        <v>7.86</v>
      </c>
      <c r="F44" s="84" t="s">
        <v>934</v>
      </c>
      <c r="G44" s="84"/>
      <c r="H44" s="98"/>
      <c r="I44" s="98"/>
      <c r="J44" s="84" t="s">
        <v>934</v>
      </c>
      <c r="K44" s="84"/>
      <c r="L44" s="99"/>
      <c r="M44" s="98" t="str">
        <f t="shared" si="0"/>
        <v xml:space="preserve"> </v>
      </c>
      <c r="N44" s="96"/>
    </row>
    <row r="45" spans="1:14" ht="19.350000000000001" customHeight="1">
      <c r="A45" s="119" t="s">
        <v>935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</row>
    <row r="46" spans="1:14" ht="24">
      <c r="A46" s="94">
        <v>20</v>
      </c>
      <c r="B46" s="95">
        <v>30101</v>
      </c>
      <c r="C46" s="82" t="s">
        <v>936</v>
      </c>
      <c r="D46" s="96" t="s">
        <v>937</v>
      </c>
      <c r="E46" s="97">
        <v>5.19</v>
      </c>
      <c r="F46" s="84" t="s">
        <v>938</v>
      </c>
      <c r="G46" s="84">
        <v>578.94000000000005</v>
      </c>
      <c r="H46" s="98"/>
      <c r="I46" s="98"/>
      <c r="J46" s="84" t="s">
        <v>939</v>
      </c>
      <c r="K46" s="84">
        <v>2330.31</v>
      </c>
      <c r="L46" s="99"/>
      <c r="M46" s="98">
        <f t="shared" ref="M46:M64" si="1">IF(ISNUMBER(K46/G46),IF(NOT(K46/G46=0),K46/G46, " "), " ")</f>
        <v>4.025132138045393</v>
      </c>
      <c r="N46" s="96" t="s">
        <v>940</v>
      </c>
    </row>
    <row r="47" spans="1:14" ht="24">
      <c r="A47" s="94">
        <v>21</v>
      </c>
      <c r="B47" s="95">
        <v>30303</v>
      </c>
      <c r="C47" s="82" t="s">
        <v>941</v>
      </c>
      <c r="D47" s="96" t="s">
        <v>937</v>
      </c>
      <c r="E47" s="97">
        <v>0.27</v>
      </c>
      <c r="F47" s="84" t="s">
        <v>942</v>
      </c>
      <c r="G47" s="84">
        <v>0.27</v>
      </c>
      <c r="H47" s="98"/>
      <c r="I47" s="98"/>
      <c r="J47" s="84" t="s">
        <v>943</v>
      </c>
      <c r="K47" s="84">
        <v>1.35</v>
      </c>
      <c r="L47" s="99"/>
      <c r="M47" s="98">
        <f t="shared" si="1"/>
        <v>5</v>
      </c>
      <c r="N47" s="96" t="s">
        <v>940</v>
      </c>
    </row>
    <row r="48" spans="1:14" ht="24">
      <c r="A48" s="94">
        <v>22</v>
      </c>
      <c r="B48" s="95">
        <v>30401</v>
      </c>
      <c r="C48" s="82" t="s">
        <v>944</v>
      </c>
      <c r="D48" s="96" t="s">
        <v>937</v>
      </c>
      <c r="E48" s="97">
        <v>5</v>
      </c>
      <c r="F48" s="84" t="s">
        <v>945</v>
      </c>
      <c r="G48" s="84">
        <v>11.55</v>
      </c>
      <c r="H48" s="98"/>
      <c r="I48" s="98"/>
      <c r="J48" s="84" t="s">
        <v>946</v>
      </c>
      <c r="K48" s="84">
        <v>30</v>
      </c>
      <c r="L48" s="99"/>
      <c r="M48" s="98">
        <f t="shared" si="1"/>
        <v>2.5974025974025974</v>
      </c>
      <c r="N48" s="96" t="s">
        <v>940</v>
      </c>
    </row>
    <row r="49" spans="1:14" ht="24">
      <c r="A49" s="94">
        <v>23</v>
      </c>
      <c r="B49" s="95">
        <v>30404</v>
      </c>
      <c r="C49" s="82" t="s">
        <v>947</v>
      </c>
      <c r="D49" s="96" t="s">
        <v>937</v>
      </c>
      <c r="E49" s="97">
        <v>0.04</v>
      </c>
      <c r="F49" s="84" t="s">
        <v>948</v>
      </c>
      <c r="G49" s="84">
        <v>0.32</v>
      </c>
      <c r="H49" s="98"/>
      <c r="I49" s="98"/>
      <c r="J49" s="84" t="s">
        <v>949</v>
      </c>
      <c r="K49" s="84">
        <v>1.08</v>
      </c>
      <c r="L49" s="99"/>
      <c r="M49" s="98">
        <f t="shared" si="1"/>
        <v>3.375</v>
      </c>
      <c r="N49" s="96" t="s">
        <v>940</v>
      </c>
    </row>
    <row r="50" spans="1:14" ht="36">
      <c r="A50" s="94">
        <v>24</v>
      </c>
      <c r="B50" s="95">
        <v>30954</v>
      </c>
      <c r="C50" s="82" t="s">
        <v>950</v>
      </c>
      <c r="D50" s="96" t="s">
        <v>937</v>
      </c>
      <c r="E50" s="97">
        <v>1.73</v>
      </c>
      <c r="F50" s="84" t="s">
        <v>951</v>
      </c>
      <c r="G50" s="84">
        <v>58.35</v>
      </c>
      <c r="H50" s="98"/>
      <c r="I50" s="98"/>
      <c r="J50" s="84" t="s">
        <v>952</v>
      </c>
      <c r="K50" s="84">
        <v>268.14999999999998</v>
      </c>
      <c r="L50" s="99"/>
      <c r="M50" s="98">
        <f t="shared" si="1"/>
        <v>4.5955441302485003</v>
      </c>
      <c r="N50" s="96" t="s">
        <v>953</v>
      </c>
    </row>
    <row r="51" spans="1:14" ht="24">
      <c r="A51" s="94">
        <v>25</v>
      </c>
      <c r="B51" s="95">
        <v>40502</v>
      </c>
      <c r="C51" s="82" t="s">
        <v>954</v>
      </c>
      <c r="D51" s="96" t="s">
        <v>937</v>
      </c>
      <c r="E51" s="97">
        <v>2.7</v>
      </c>
      <c r="F51" s="84" t="s">
        <v>955</v>
      </c>
      <c r="G51" s="84">
        <v>21.19</v>
      </c>
      <c r="H51" s="98"/>
      <c r="I51" s="98"/>
      <c r="J51" s="84" t="s">
        <v>956</v>
      </c>
      <c r="K51" s="84">
        <v>121.5</v>
      </c>
      <c r="L51" s="99"/>
      <c r="M51" s="98">
        <f t="shared" si="1"/>
        <v>5.7338367154318073</v>
      </c>
      <c r="N51" s="96" t="s">
        <v>940</v>
      </c>
    </row>
    <row r="52" spans="1:14" ht="24">
      <c r="A52" s="94">
        <v>26</v>
      </c>
      <c r="B52" s="95">
        <v>40504</v>
      </c>
      <c r="C52" s="82" t="s">
        <v>957</v>
      </c>
      <c r="D52" s="96" t="s">
        <v>937</v>
      </c>
      <c r="E52" s="97">
        <v>2.14</v>
      </c>
      <c r="F52" s="84" t="s">
        <v>958</v>
      </c>
      <c r="G52" s="84">
        <v>2.75</v>
      </c>
      <c r="H52" s="98"/>
      <c r="I52" s="98"/>
      <c r="J52" s="84" t="s">
        <v>959</v>
      </c>
      <c r="K52" s="84">
        <v>6.42</v>
      </c>
      <c r="L52" s="99"/>
      <c r="M52" s="98">
        <f t="shared" si="1"/>
        <v>2.3345454545454545</v>
      </c>
      <c r="N52" s="96" t="s">
        <v>940</v>
      </c>
    </row>
    <row r="53" spans="1:14" ht="36">
      <c r="A53" s="94">
        <v>27</v>
      </c>
      <c r="B53" s="95">
        <v>41000</v>
      </c>
      <c r="C53" s="82" t="s">
        <v>960</v>
      </c>
      <c r="D53" s="96" t="s">
        <v>937</v>
      </c>
      <c r="E53" s="97">
        <v>0.16</v>
      </c>
      <c r="F53" s="84" t="s">
        <v>961</v>
      </c>
      <c r="G53" s="84">
        <v>1.76</v>
      </c>
      <c r="H53" s="98"/>
      <c r="I53" s="98"/>
      <c r="J53" s="84" t="s">
        <v>962</v>
      </c>
      <c r="K53" s="84">
        <v>14.08</v>
      </c>
      <c r="L53" s="99"/>
      <c r="M53" s="98">
        <f t="shared" si="1"/>
        <v>8</v>
      </c>
      <c r="N53" s="96" t="s">
        <v>940</v>
      </c>
    </row>
    <row r="54" spans="1:14" ht="48">
      <c r="A54" s="94">
        <v>28</v>
      </c>
      <c r="B54" s="95">
        <v>41400</v>
      </c>
      <c r="C54" s="82" t="s">
        <v>963</v>
      </c>
      <c r="D54" s="96" t="s">
        <v>937</v>
      </c>
      <c r="E54" s="97">
        <v>0.01</v>
      </c>
      <c r="F54" s="84" t="s">
        <v>964</v>
      </c>
      <c r="G54" s="84">
        <v>7.0000000000000007E-2</v>
      </c>
      <c r="H54" s="98"/>
      <c r="I54" s="98"/>
      <c r="J54" s="84" t="s">
        <v>965</v>
      </c>
      <c r="K54" s="84">
        <v>0.47</v>
      </c>
      <c r="L54" s="99"/>
      <c r="M54" s="98">
        <f t="shared" si="1"/>
        <v>6.7142857142857135</v>
      </c>
      <c r="N54" s="96" t="s">
        <v>940</v>
      </c>
    </row>
    <row r="55" spans="1:14" ht="24">
      <c r="A55" s="94">
        <v>29</v>
      </c>
      <c r="B55" s="95">
        <v>110902</v>
      </c>
      <c r="C55" s="82" t="s">
        <v>966</v>
      </c>
      <c r="D55" s="96" t="s">
        <v>937</v>
      </c>
      <c r="E55" s="97">
        <v>0.62</v>
      </c>
      <c r="F55" s="84" t="s">
        <v>967</v>
      </c>
      <c r="G55" s="84">
        <v>11.17</v>
      </c>
      <c r="H55" s="98"/>
      <c r="I55" s="98"/>
      <c r="J55" s="84" t="s">
        <v>968</v>
      </c>
      <c r="K55" s="84">
        <v>95.78</v>
      </c>
      <c r="L55" s="99"/>
      <c r="M55" s="98">
        <f t="shared" si="1"/>
        <v>8.5747538048343781</v>
      </c>
      <c r="N55" s="96" t="s">
        <v>969</v>
      </c>
    </row>
    <row r="56" spans="1:14" ht="24">
      <c r="A56" s="94">
        <v>30</v>
      </c>
      <c r="B56" s="95">
        <v>121011</v>
      </c>
      <c r="C56" s="82" t="s">
        <v>970</v>
      </c>
      <c r="D56" s="96" t="s">
        <v>937</v>
      </c>
      <c r="E56" s="97">
        <v>0.02</v>
      </c>
      <c r="F56" s="84" t="s">
        <v>971</v>
      </c>
      <c r="G56" s="84">
        <v>0.64</v>
      </c>
      <c r="H56" s="98"/>
      <c r="I56" s="98"/>
      <c r="J56" s="84" t="s">
        <v>972</v>
      </c>
      <c r="K56" s="84">
        <v>2</v>
      </c>
      <c r="L56" s="99"/>
      <c r="M56" s="98">
        <f t="shared" si="1"/>
        <v>3.125</v>
      </c>
      <c r="N56" s="96" t="s">
        <v>940</v>
      </c>
    </row>
    <row r="57" spans="1:14" ht="24">
      <c r="A57" s="94">
        <v>31</v>
      </c>
      <c r="B57" s="95">
        <v>150401</v>
      </c>
      <c r="C57" s="82" t="s">
        <v>973</v>
      </c>
      <c r="D57" s="96" t="s">
        <v>937</v>
      </c>
      <c r="E57" s="97">
        <v>0.97</v>
      </c>
      <c r="F57" s="84" t="s">
        <v>974</v>
      </c>
      <c r="G57" s="84">
        <v>3.25</v>
      </c>
      <c r="H57" s="98"/>
      <c r="I57" s="98"/>
      <c r="J57" s="84" t="s">
        <v>975</v>
      </c>
      <c r="K57" s="84">
        <v>7.76</v>
      </c>
      <c r="L57" s="99"/>
      <c r="M57" s="98">
        <f t="shared" si="1"/>
        <v>2.3876923076923076</v>
      </c>
      <c r="N57" s="96" t="s">
        <v>940</v>
      </c>
    </row>
    <row r="58" spans="1:14" ht="24">
      <c r="A58" s="94">
        <v>32</v>
      </c>
      <c r="B58" s="95">
        <v>253100</v>
      </c>
      <c r="C58" s="82" t="s">
        <v>976</v>
      </c>
      <c r="D58" s="96" t="s">
        <v>937</v>
      </c>
      <c r="E58" s="97">
        <v>0.1</v>
      </c>
      <c r="F58" s="84" t="s">
        <v>977</v>
      </c>
      <c r="G58" s="84">
        <v>0.23</v>
      </c>
      <c r="H58" s="98"/>
      <c r="I58" s="98"/>
      <c r="J58" s="84" t="s">
        <v>978</v>
      </c>
      <c r="K58" s="84">
        <v>0.87</v>
      </c>
      <c r="L58" s="99"/>
      <c r="M58" s="98">
        <f t="shared" si="1"/>
        <v>3.7826086956521738</v>
      </c>
      <c r="N58" s="96" t="s">
        <v>969</v>
      </c>
    </row>
    <row r="59" spans="1:14" ht="24">
      <c r="A59" s="94">
        <v>33</v>
      </c>
      <c r="B59" s="95">
        <v>310102</v>
      </c>
      <c r="C59" s="82" t="s">
        <v>979</v>
      </c>
      <c r="D59" s="96" t="s">
        <v>937</v>
      </c>
      <c r="E59" s="97">
        <v>0.96</v>
      </c>
      <c r="F59" s="84" t="s">
        <v>980</v>
      </c>
      <c r="G59" s="84">
        <v>6.74</v>
      </c>
      <c r="H59" s="98"/>
      <c r="I59" s="98"/>
      <c r="J59" s="84" t="s">
        <v>981</v>
      </c>
      <c r="K59" s="84">
        <v>66.180000000000007</v>
      </c>
      <c r="L59" s="99"/>
      <c r="M59" s="98">
        <f t="shared" si="1"/>
        <v>9.818991097922849</v>
      </c>
      <c r="N59" s="96" t="s">
        <v>969</v>
      </c>
    </row>
    <row r="60" spans="1:14" ht="24">
      <c r="A60" s="94">
        <v>34</v>
      </c>
      <c r="B60" s="95">
        <v>330206</v>
      </c>
      <c r="C60" s="82" t="s">
        <v>982</v>
      </c>
      <c r="D60" s="96" t="s">
        <v>937</v>
      </c>
      <c r="E60" s="97">
        <v>1.56</v>
      </c>
      <c r="F60" s="84" t="s">
        <v>983</v>
      </c>
      <c r="G60" s="84">
        <v>3.61</v>
      </c>
      <c r="H60" s="98"/>
      <c r="I60" s="98"/>
      <c r="J60" s="84" t="s">
        <v>984</v>
      </c>
      <c r="K60" s="84">
        <v>17.16</v>
      </c>
      <c r="L60" s="99"/>
      <c r="M60" s="98">
        <f t="shared" si="1"/>
        <v>4.7534626038781163</v>
      </c>
      <c r="N60" s="96" t="s">
        <v>940</v>
      </c>
    </row>
    <row r="61" spans="1:14" ht="24">
      <c r="A61" s="94">
        <v>35</v>
      </c>
      <c r="B61" s="95">
        <v>332101</v>
      </c>
      <c r="C61" s="82" t="s">
        <v>985</v>
      </c>
      <c r="D61" s="96" t="s">
        <v>937</v>
      </c>
      <c r="E61" s="97">
        <v>0.13</v>
      </c>
      <c r="F61" s="84" t="s">
        <v>986</v>
      </c>
      <c r="G61" s="84">
        <v>0.26</v>
      </c>
      <c r="H61" s="98"/>
      <c r="I61" s="98"/>
      <c r="J61" s="84" t="s">
        <v>987</v>
      </c>
      <c r="K61" s="84">
        <v>1.56</v>
      </c>
      <c r="L61" s="99"/>
      <c r="M61" s="98">
        <f t="shared" si="1"/>
        <v>6</v>
      </c>
      <c r="N61" s="96" t="s">
        <v>940</v>
      </c>
    </row>
    <row r="62" spans="1:14" ht="24">
      <c r="A62" s="94">
        <v>36</v>
      </c>
      <c r="B62" s="95">
        <v>400001</v>
      </c>
      <c r="C62" s="82" t="s">
        <v>988</v>
      </c>
      <c r="D62" s="96" t="s">
        <v>937</v>
      </c>
      <c r="E62" s="97">
        <v>10.89</v>
      </c>
      <c r="F62" s="84" t="s">
        <v>989</v>
      </c>
      <c r="G62" s="84">
        <v>1123.8</v>
      </c>
      <c r="H62" s="98"/>
      <c r="I62" s="98"/>
      <c r="J62" s="84" t="s">
        <v>990</v>
      </c>
      <c r="K62" s="84">
        <v>6207.3</v>
      </c>
      <c r="L62" s="99"/>
      <c r="M62" s="98">
        <f t="shared" si="1"/>
        <v>5.5234917245061403</v>
      </c>
      <c r="N62" s="96" t="s">
        <v>940</v>
      </c>
    </row>
    <row r="63" spans="1:14" ht="36">
      <c r="A63" s="94">
        <v>37</v>
      </c>
      <c r="B63" s="95" t="s">
        <v>991</v>
      </c>
      <c r="C63" s="82" t="s">
        <v>992</v>
      </c>
      <c r="D63" s="96" t="s">
        <v>993</v>
      </c>
      <c r="E63" s="97">
        <v>0.1716</v>
      </c>
      <c r="F63" s="84" t="s">
        <v>994</v>
      </c>
      <c r="G63" s="84">
        <v>0.56999999999999995</v>
      </c>
      <c r="H63" s="98"/>
      <c r="I63" s="98"/>
      <c r="J63" s="84" t="s">
        <v>995</v>
      </c>
      <c r="K63" s="84">
        <v>4.5599999999999996</v>
      </c>
      <c r="L63" s="99"/>
      <c r="M63" s="98">
        <f t="shared" si="1"/>
        <v>8</v>
      </c>
      <c r="N63" s="96"/>
    </row>
    <row r="64" spans="1:14" ht="48">
      <c r="A64" s="94">
        <v>38</v>
      </c>
      <c r="B64" s="95" t="s">
        <v>996</v>
      </c>
      <c r="C64" s="82" t="s">
        <v>997</v>
      </c>
      <c r="D64" s="96" t="s">
        <v>993</v>
      </c>
      <c r="E64" s="97">
        <v>0.1716</v>
      </c>
      <c r="F64" s="84" t="s">
        <v>998</v>
      </c>
      <c r="G64" s="84">
        <v>0.98</v>
      </c>
      <c r="H64" s="98"/>
      <c r="I64" s="98"/>
      <c r="J64" s="84" t="s">
        <v>999</v>
      </c>
      <c r="K64" s="84">
        <v>4.74</v>
      </c>
      <c r="L64" s="99"/>
      <c r="M64" s="98">
        <f t="shared" si="1"/>
        <v>4.8367346938775517</v>
      </c>
      <c r="N64" s="96"/>
    </row>
    <row r="65" spans="1:14" ht="19.350000000000001" customHeight="1">
      <c r="A65" s="119" t="s">
        <v>1000</v>
      </c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</row>
    <row r="66" spans="1:14" ht="36">
      <c r="A66" s="94">
        <v>39</v>
      </c>
      <c r="B66" s="95" t="s">
        <v>1001</v>
      </c>
      <c r="C66" s="82" t="s">
        <v>1002</v>
      </c>
      <c r="D66" s="96" t="s">
        <v>993</v>
      </c>
      <c r="E66" s="97">
        <v>1E-3</v>
      </c>
      <c r="F66" s="84" t="s">
        <v>1003</v>
      </c>
      <c r="G66" s="84">
        <v>3.39</v>
      </c>
      <c r="H66" s="98">
        <v>18171.080000000002</v>
      </c>
      <c r="I66" s="98">
        <v>18.170000000000002</v>
      </c>
      <c r="J66" s="84" t="s">
        <v>1004</v>
      </c>
      <c r="K66" s="84">
        <v>18.63</v>
      </c>
      <c r="L66" s="99"/>
      <c r="M66" s="98">
        <f t="shared" ref="M66:M97" si="2">IF(ISNUMBER(K66/G66),IF(NOT(K66/G66=0),K66/G66, " "), " ")</f>
        <v>5.4955752212389379</v>
      </c>
      <c r="N66" s="96" t="s">
        <v>1005</v>
      </c>
    </row>
    <row r="67" spans="1:14" ht="36">
      <c r="A67" s="94">
        <v>40</v>
      </c>
      <c r="B67" s="95" t="s">
        <v>1006</v>
      </c>
      <c r="C67" s="82" t="s">
        <v>1007</v>
      </c>
      <c r="D67" s="96" t="s">
        <v>993</v>
      </c>
      <c r="E67" s="97">
        <v>1E-4</v>
      </c>
      <c r="F67" s="84" t="s">
        <v>1008</v>
      </c>
      <c r="G67" s="84">
        <v>3.51</v>
      </c>
      <c r="H67" s="98">
        <v>81514</v>
      </c>
      <c r="I67" s="98">
        <v>8.15</v>
      </c>
      <c r="J67" s="84" t="s">
        <v>1009</v>
      </c>
      <c r="K67" s="84">
        <v>8.33</v>
      </c>
      <c r="L67" s="99"/>
      <c r="M67" s="98">
        <f t="shared" si="2"/>
        <v>2.3732193732193734</v>
      </c>
      <c r="N67" s="96" t="s">
        <v>1010</v>
      </c>
    </row>
    <row r="68" spans="1:14" ht="36">
      <c r="A68" s="94">
        <v>41</v>
      </c>
      <c r="B68" s="95" t="s">
        <v>1011</v>
      </c>
      <c r="C68" s="82" t="s">
        <v>1012</v>
      </c>
      <c r="D68" s="96" t="s">
        <v>993</v>
      </c>
      <c r="E68" s="97">
        <v>3.5999999999999999E-3</v>
      </c>
      <c r="F68" s="84" t="s">
        <v>1013</v>
      </c>
      <c r="G68" s="84">
        <v>31.46</v>
      </c>
      <c r="H68" s="98">
        <v>40186.449999999997</v>
      </c>
      <c r="I68" s="98">
        <v>144.66999999999999</v>
      </c>
      <c r="J68" s="84" t="s">
        <v>1014</v>
      </c>
      <c r="K68" s="84">
        <v>148</v>
      </c>
      <c r="L68" s="99"/>
      <c r="M68" s="98">
        <f t="shared" si="2"/>
        <v>4.704386522568341</v>
      </c>
      <c r="N68" s="96" t="s">
        <v>1015</v>
      </c>
    </row>
    <row r="69" spans="1:14" ht="24">
      <c r="A69" s="94">
        <v>42</v>
      </c>
      <c r="B69" s="95" t="s">
        <v>1016</v>
      </c>
      <c r="C69" s="82" t="s">
        <v>1017</v>
      </c>
      <c r="D69" s="96" t="s">
        <v>993</v>
      </c>
      <c r="E69" s="97">
        <v>5.0000000000000001E-4</v>
      </c>
      <c r="F69" s="84" t="s">
        <v>1018</v>
      </c>
      <c r="G69" s="84">
        <v>13.42</v>
      </c>
      <c r="H69" s="98">
        <v>88980</v>
      </c>
      <c r="I69" s="98">
        <v>44.49</v>
      </c>
      <c r="J69" s="84" t="s">
        <v>1019</v>
      </c>
      <c r="K69" s="84">
        <v>45.44</v>
      </c>
      <c r="L69" s="99"/>
      <c r="M69" s="98">
        <f t="shared" si="2"/>
        <v>3.3859910581222055</v>
      </c>
      <c r="N69" s="96" t="s">
        <v>1020</v>
      </c>
    </row>
    <row r="70" spans="1:14" ht="24">
      <c r="A70" s="94">
        <v>43</v>
      </c>
      <c r="B70" s="95" t="s">
        <v>1021</v>
      </c>
      <c r="C70" s="82" t="s">
        <v>1022</v>
      </c>
      <c r="D70" s="96" t="s">
        <v>1023</v>
      </c>
      <c r="E70" s="97">
        <v>0.44169999999999998</v>
      </c>
      <c r="F70" s="84" t="s">
        <v>1024</v>
      </c>
      <c r="G70" s="84">
        <v>2.73</v>
      </c>
      <c r="H70" s="98">
        <v>41.25</v>
      </c>
      <c r="I70" s="98">
        <v>18.23</v>
      </c>
      <c r="J70" s="84" t="s">
        <v>1025</v>
      </c>
      <c r="K70" s="84">
        <v>19.43</v>
      </c>
      <c r="L70" s="99"/>
      <c r="M70" s="98">
        <f t="shared" si="2"/>
        <v>7.1172161172161168</v>
      </c>
      <c r="N70" s="96" t="s">
        <v>1026</v>
      </c>
    </row>
    <row r="71" spans="1:14" ht="36">
      <c r="A71" s="94">
        <v>44</v>
      </c>
      <c r="B71" s="95" t="s">
        <v>1027</v>
      </c>
      <c r="C71" s="82" t="s">
        <v>1028</v>
      </c>
      <c r="D71" s="96" t="s">
        <v>993</v>
      </c>
      <c r="E71" s="97">
        <v>5.0000000000000001E-4</v>
      </c>
      <c r="F71" s="84" t="s">
        <v>1029</v>
      </c>
      <c r="G71" s="84">
        <v>9.15</v>
      </c>
      <c r="H71" s="98">
        <v>60646.19</v>
      </c>
      <c r="I71" s="98">
        <v>30.3</v>
      </c>
      <c r="J71" s="84" t="s">
        <v>1030</v>
      </c>
      <c r="K71" s="84">
        <v>31</v>
      </c>
      <c r="L71" s="99"/>
      <c r="M71" s="98">
        <f t="shared" si="2"/>
        <v>3.3879781420765025</v>
      </c>
      <c r="N71" s="96" t="s">
        <v>1031</v>
      </c>
    </row>
    <row r="72" spans="1:14" ht="36">
      <c r="A72" s="94">
        <v>45</v>
      </c>
      <c r="B72" s="95" t="s">
        <v>1032</v>
      </c>
      <c r="C72" s="82" t="s">
        <v>1033</v>
      </c>
      <c r="D72" s="96" t="s">
        <v>993</v>
      </c>
      <c r="E72" s="97">
        <v>3.5000000000000001E-3</v>
      </c>
      <c r="F72" s="84" t="s">
        <v>1034</v>
      </c>
      <c r="G72" s="84">
        <v>68.430000000000007</v>
      </c>
      <c r="H72" s="98">
        <v>43187</v>
      </c>
      <c r="I72" s="98">
        <v>151.15</v>
      </c>
      <c r="J72" s="84" t="s">
        <v>1035</v>
      </c>
      <c r="K72" s="84">
        <v>154.78</v>
      </c>
      <c r="L72" s="99"/>
      <c r="M72" s="98">
        <f t="shared" si="2"/>
        <v>2.2618734473184272</v>
      </c>
      <c r="N72" s="96" t="s">
        <v>1036</v>
      </c>
    </row>
    <row r="73" spans="1:14" ht="36">
      <c r="A73" s="94">
        <v>46</v>
      </c>
      <c r="B73" s="95" t="s">
        <v>1037</v>
      </c>
      <c r="C73" s="82" t="s">
        <v>1038</v>
      </c>
      <c r="D73" s="96" t="s">
        <v>993</v>
      </c>
      <c r="E73" s="97">
        <v>5.1000000000000004E-3</v>
      </c>
      <c r="F73" s="84" t="s">
        <v>1039</v>
      </c>
      <c r="G73" s="84">
        <v>87.01</v>
      </c>
      <c r="H73" s="98">
        <v>43187</v>
      </c>
      <c r="I73" s="98">
        <v>220.25</v>
      </c>
      <c r="J73" s="84" t="s">
        <v>1035</v>
      </c>
      <c r="K73" s="84">
        <v>225.54</v>
      </c>
      <c r="L73" s="99"/>
      <c r="M73" s="98">
        <f t="shared" si="2"/>
        <v>2.5921158487530165</v>
      </c>
      <c r="N73" s="96" t="s">
        <v>1036</v>
      </c>
    </row>
    <row r="74" spans="1:14" ht="48">
      <c r="A74" s="94">
        <v>47</v>
      </c>
      <c r="B74" s="95" t="s">
        <v>1040</v>
      </c>
      <c r="C74" s="82" t="s">
        <v>1041</v>
      </c>
      <c r="D74" s="96" t="s">
        <v>993</v>
      </c>
      <c r="E74" s="97">
        <v>0.1178</v>
      </c>
      <c r="F74" s="84" t="s">
        <v>1039</v>
      </c>
      <c r="G74" s="84">
        <v>2009.66</v>
      </c>
      <c r="H74" s="98">
        <v>43187</v>
      </c>
      <c r="I74" s="98">
        <v>5087.42</v>
      </c>
      <c r="J74" s="84" t="s">
        <v>1035</v>
      </c>
      <c r="K74" s="84">
        <v>5209.6099999999997</v>
      </c>
      <c r="L74" s="99"/>
      <c r="M74" s="98">
        <f t="shared" si="2"/>
        <v>2.5922842669904358</v>
      </c>
      <c r="N74" s="96" t="s">
        <v>1036</v>
      </c>
    </row>
    <row r="75" spans="1:14" ht="24">
      <c r="A75" s="94">
        <v>48</v>
      </c>
      <c r="B75" s="95" t="s">
        <v>1042</v>
      </c>
      <c r="C75" s="82" t="s">
        <v>1043</v>
      </c>
      <c r="D75" s="96" t="s">
        <v>993</v>
      </c>
      <c r="E75" s="97">
        <v>1E-3</v>
      </c>
      <c r="F75" s="84" t="s">
        <v>1044</v>
      </c>
      <c r="G75" s="84">
        <v>22.14</v>
      </c>
      <c r="H75" s="98">
        <v>61237.29</v>
      </c>
      <c r="I75" s="98">
        <v>61.24</v>
      </c>
      <c r="J75" s="84" t="s">
        <v>1045</v>
      </c>
      <c r="K75" s="84">
        <v>62.64</v>
      </c>
      <c r="L75" s="99"/>
      <c r="M75" s="98">
        <f t="shared" si="2"/>
        <v>2.8292682926829267</v>
      </c>
      <c r="N75" s="96" t="s">
        <v>1046</v>
      </c>
    </row>
    <row r="76" spans="1:14" ht="24">
      <c r="A76" s="94">
        <v>49</v>
      </c>
      <c r="B76" s="95" t="s">
        <v>1047</v>
      </c>
      <c r="C76" s="82" t="s">
        <v>1048</v>
      </c>
      <c r="D76" s="96" t="s">
        <v>993</v>
      </c>
      <c r="E76" s="97">
        <v>1.6999999999999999E-3</v>
      </c>
      <c r="F76" s="84" t="s">
        <v>1049</v>
      </c>
      <c r="G76" s="84">
        <v>18.190000000000001</v>
      </c>
      <c r="H76" s="98">
        <v>103813.56</v>
      </c>
      <c r="I76" s="98">
        <v>176.48</v>
      </c>
      <c r="J76" s="84" t="s">
        <v>1050</v>
      </c>
      <c r="K76" s="84">
        <v>180.2</v>
      </c>
      <c r="L76" s="99"/>
      <c r="M76" s="98">
        <f t="shared" si="2"/>
        <v>9.9065420560747643</v>
      </c>
      <c r="N76" s="96" t="s">
        <v>1051</v>
      </c>
    </row>
    <row r="77" spans="1:14" ht="36">
      <c r="A77" s="94">
        <v>50</v>
      </c>
      <c r="B77" s="95" t="s">
        <v>1052</v>
      </c>
      <c r="C77" s="82" t="s">
        <v>1053</v>
      </c>
      <c r="D77" s="96" t="s">
        <v>993</v>
      </c>
      <c r="E77" s="97">
        <v>3.8999999999999998E-3</v>
      </c>
      <c r="F77" s="84" t="s">
        <v>1054</v>
      </c>
      <c r="G77" s="84">
        <v>25.9</v>
      </c>
      <c r="H77" s="98">
        <v>39065</v>
      </c>
      <c r="I77" s="98">
        <v>152.35</v>
      </c>
      <c r="J77" s="84" t="s">
        <v>1055</v>
      </c>
      <c r="K77" s="84">
        <v>155.77000000000001</v>
      </c>
      <c r="L77" s="99"/>
      <c r="M77" s="98">
        <f t="shared" si="2"/>
        <v>6.0142857142857151</v>
      </c>
      <c r="N77" s="96" t="s">
        <v>1056</v>
      </c>
    </row>
    <row r="78" spans="1:14" ht="36">
      <c r="A78" s="94">
        <v>51</v>
      </c>
      <c r="B78" s="95" t="s">
        <v>1057</v>
      </c>
      <c r="C78" s="82" t="s">
        <v>1058</v>
      </c>
      <c r="D78" s="96" t="s">
        <v>993</v>
      </c>
      <c r="E78" s="97">
        <v>5.0000000000000001E-4</v>
      </c>
      <c r="F78" s="84" t="s">
        <v>1059</v>
      </c>
      <c r="G78" s="84">
        <v>1.91</v>
      </c>
      <c r="H78" s="98">
        <v>13852</v>
      </c>
      <c r="I78" s="98">
        <v>6.93</v>
      </c>
      <c r="J78" s="84" t="s">
        <v>1060</v>
      </c>
      <c r="K78" s="84">
        <v>7.13</v>
      </c>
      <c r="L78" s="99"/>
      <c r="M78" s="98">
        <f t="shared" si="2"/>
        <v>3.7329842931937174</v>
      </c>
      <c r="N78" s="96" t="s">
        <v>1061</v>
      </c>
    </row>
    <row r="79" spans="1:14" ht="36">
      <c r="A79" s="94">
        <v>52</v>
      </c>
      <c r="B79" s="95" t="s">
        <v>1062</v>
      </c>
      <c r="C79" s="82" t="s">
        <v>1063</v>
      </c>
      <c r="D79" s="96" t="s">
        <v>993</v>
      </c>
      <c r="E79" s="97">
        <v>2.5000000000000001E-3</v>
      </c>
      <c r="F79" s="84" t="s">
        <v>1064</v>
      </c>
      <c r="G79" s="84">
        <v>21.38</v>
      </c>
      <c r="H79" s="98">
        <v>29654.66</v>
      </c>
      <c r="I79" s="98">
        <v>74.14</v>
      </c>
      <c r="J79" s="84" t="s">
        <v>1065</v>
      </c>
      <c r="K79" s="84">
        <v>75.94</v>
      </c>
      <c r="L79" s="99"/>
      <c r="M79" s="98">
        <f t="shared" si="2"/>
        <v>3.5519176800748364</v>
      </c>
      <c r="N79" s="96" t="s">
        <v>1066</v>
      </c>
    </row>
    <row r="80" spans="1:14" ht="36">
      <c r="A80" s="94">
        <v>53</v>
      </c>
      <c r="B80" s="95" t="s">
        <v>1067</v>
      </c>
      <c r="C80" s="82" t="s">
        <v>1068</v>
      </c>
      <c r="D80" s="96" t="s">
        <v>993</v>
      </c>
      <c r="E80" s="97">
        <v>3.39E-2</v>
      </c>
      <c r="F80" s="84" t="s">
        <v>1069</v>
      </c>
      <c r="G80" s="84">
        <v>1018.36</v>
      </c>
      <c r="H80" s="98">
        <v>84405</v>
      </c>
      <c r="I80" s="98">
        <v>2861.34</v>
      </c>
      <c r="J80" s="84" t="s">
        <v>1070</v>
      </c>
      <c r="K80" s="84">
        <v>2924.64</v>
      </c>
      <c r="L80" s="99"/>
      <c r="M80" s="98">
        <f t="shared" si="2"/>
        <v>2.8719117011665816</v>
      </c>
      <c r="N80" s="96" t="s">
        <v>1071</v>
      </c>
    </row>
    <row r="81" spans="1:14" ht="36">
      <c r="A81" s="94">
        <v>54</v>
      </c>
      <c r="B81" s="95" t="s">
        <v>1072</v>
      </c>
      <c r="C81" s="82" t="s">
        <v>1073</v>
      </c>
      <c r="D81" s="96" t="s">
        <v>993</v>
      </c>
      <c r="E81" s="97">
        <v>9.4999999999999998E-3</v>
      </c>
      <c r="F81" s="84" t="s">
        <v>1074</v>
      </c>
      <c r="G81" s="84">
        <v>96.81</v>
      </c>
      <c r="H81" s="98">
        <v>48900</v>
      </c>
      <c r="I81" s="98">
        <v>464.55</v>
      </c>
      <c r="J81" s="84" t="s">
        <v>1075</v>
      </c>
      <c r="K81" s="84">
        <v>474.85</v>
      </c>
      <c r="L81" s="99"/>
      <c r="M81" s="98">
        <f t="shared" si="2"/>
        <v>4.9049684949901868</v>
      </c>
      <c r="N81" s="96" t="s">
        <v>1076</v>
      </c>
    </row>
    <row r="82" spans="1:14" ht="36">
      <c r="A82" s="94">
        <v>55</v>
      </c>
      <c r="B82" s="95" t="s">
        <v>1077</v>
      </c>
      <c r="C82" s="82" t="s">
        <v>1078</v>
      </c>
      <c r="D82" s="96" t="s">
        <v>993</v>
      </c>
      <c r="E82" s="97">
        <v>1E-4</v>
      </c>
      <c r="F82" s="84" t="s">
        <v>1079</v>
      </c>
      <c r="G82" s="84">
        <v>1.06</v>
      </c>
      <c r="H82" s="98">
        <v>42796</v>
      </c>
      <c r="I82" s="98">
        <v>4.28</v>
      </c>
      <c r="J82" s="84" t="s">
        <v>1080</v>
      </c>
      <c r="K82" s="84">
        <v>4.37</v>
      </c>
      <c r="L82" s="99"/>
      <c r="M82" s="98">
        <f t="shared" si="2"/>
        <v>4.1226415094339623</v>
      </c>
      <c r="N82" s="96" t="s">
        <v>1081</v>
      </c>
    </row>
    <row r="83" spans="1:14" ht="24">
      <c r="A83" s="94">
        <v>56</v>
      </c>
      <c r="B83" s="95" t="s">
        <v>1082</v>
      </c>
      <c r="C83" s="82" t="s">
        <v>1083</v>
      </c>
      <c r="D83" s="96" t="s">
        <v>993</v>
      </c>
      <c r="E83" s="97">
        <v>4.0000000000000002E-4</v>
      </c>
      <c r="F83" s="84" t="s">
        <v>1084</v>
      </c>
      <c r="G83" s="84">
        <v>4.1399999999999997</v>
      </c>
      <c r="H83" s="98">
        <v>39646.28</v>
      </c>
      <c r="I83" s="98">
        <v>15.86</v>
      </c>
      <c r="J83" s="84" t="s">
        <v>1085</v>
      </c>
      <c r="K83" s="84">
        <v>16.239999999999998</v>
      </c>
      <c r="L83" s="99"/>
      <c r="M83" s="98">
        <f t="shared" si="2"/>
        <v>3.9227053140096619</v>
      </c>
      <c r="N83" s="96" t="s">
        <v>1086</v>
      </c>
    </row>
    <row r="84" spans="1:14" ht="36">
      <c r="A84" s="94">
        <v>57</v>
      </c>
      <c r="B84" s="95" t="s">
        <v>1087</v>
      </c>
      <c r="C84" s="82" t="s">
        <v>1088</v>
      </c>
      <c r="D84" s="96" t="s">
        <v>1089</v>
      </c>
      <c r="E84" s="97">
        <v>5.5890000000000004</v>
      </c>
      <c r="F84" s="84" t="s">
        <v>1090</v>
      </c>
      <c r="G84" s="84">
        <v>112.9</v>
      </c>
      <c r="H84" s="98">
        <v>87</v>
      </c>
      <c r="I84" s="98">
        <v>486.24</v>
      </c>
      <c r="J84" s="84" t="s">
        <v>1091</v>
      </c>
      <c r="K84" s="84">
        <v>500.94</v>
      </c>
      <c r="L84" s="99"/>
      <c r="M84" s="98">
        <f t="shared" si="2"/>
        <v>4.4370239149689992</v>
      </c>
      <c r="N84" s="96" t="s">
        <v>1092</v>
      </c>
    </row>
    <row r="85" spans="1:14" ht="36">
      <c r="A85" s="94">
        <v>58</v>
      </c>
      <c r="B85" s="95" t="s">
        <v>1093</v>
      </c>
      <c r="C85" s="82" t="s">
        <v>1094</v>
      </c>
      <c r="D85" s="96" t="s">
        <v>993</v>
      </c>
      <c r="E85" s="97">
        <v>0.25</v>
      </c>
      <c r="F85" s="84" t="s">
        <v>1095</v>
      </c>
      <c r="G85" s="84">
        <v>120.75</v>
      </c>
      <c r="H85" s="98">
        <v>2525.5100000000002</v>
      </c>
      <c r="I85" s="98">
        <v>631.38</v>
      </c>
      <c r="J85" s="84" t="s">
        <v>1096</v>
      </c>
      <c r="K85" s="84">
        <v>668.06</v>
      </c>
      <c r="L85" s="99"/>
      <c r="M85" s="98">
        <f t="shared" si="2"/>
        <v>5.532587991718426</v>
      </c>
      <c r="N85" s="96" t="s">
        <v>1097</v>
      </c>
    </row>
    <row r="86" spans="1:14" ht="48">
      <c r="A86" s="94">
        <v>59</v>
      </c>
      <c r="B86" s="95" t="s">
        <v>1098</v>
      </c>
      <c r="C86" s="82" t="s">
        <v>1099</v>
      </c>
      <c r="D86" s="96" t="s">
        <v>993</v>
      </c>
      <c r="E86" s="97">
        <v>1E-4</v>
      </c>
      <c r="F86" s="84" t="s">
        <v>1100</v>
      </c>
      <c r="G86" s="84">
        <v>1.1499999999999999</v>
      </c>
      <c r="H86" s="98">
        <v>57462.43</v>
      </c>
      <c r="I86" s="98">
        <v>5.75</v>
      </c>
      <c r="J86" s="84" t="s">
        <v>1101</v>
      </c>
      <c r="K86" s="84">
        <v>5.87</v>
      </c>
      <c r="L86" s="99"/>
      <c r="M86" s="98">
        <f t="shared" si="2"/>
        <v>5.1043478260869568</v>
      </c>
      <c r="N86" s="96" t="s">
        <v>1102</v>
      </c>
    </row>
    <row r="87" spans="1:14" ht="24">
      <c r="A87" s="94">
        <v>60</v>
      </c>
      <c r="B87" s="95" t="s">
        <v>1103</v>
      </c>
      <c r="C87" s="82" t="s">
        <v>1104</v>
      </c>
      <c r="D87" s="96" t="s">
        <v>993</v>
      </c>
      <c r="E87" s="97">
        <v>8.0000000000000004E-4</v>
      </c>
      <c r="F87" s="84" t="s">
        <v>1105</v>
      </c>
      <c r="G87" s="84">
        <v>8.5399999999999991</v>
      </c>
      <c r="H87" s="98">
        <v>53556.78</v>
      </c>
      <c r="I87" s="98">
        <v>42.86</v>
      </c>
      <c r="J87" s="84" t="s">
        <v>1106</v>
      </c>
      <c r="K87" s="84">
        <v>43.78</v>
      </c>
      <c r="L87" s="99"/>
      <c r="M87" s="98">
        <f t="shared" si="2"/>
        <v>5.1264637002341926</v>
      </c>
      <c r="N87" s="96" t="s">
        <v>1107</v>
      </c>
    </row>
    <row r="88" spans="1:14" ht="36">
      <c r="A88" s="94">
        <v>61</v>
      </c>
      <c r="B88" s="95" t="s">
        <v>1108</v>
      </c>
      <c r="C88" s="82" t="s">
        <v>1109</v>
      </c>
      <c r="D88" s="96" t="s">
        <v>1089</v>
      </c>
      <c r="E88" s="97">
        <v>6.8898000000000001</v>
      </c>
      <c r="F88" s="84" t="s">
        <v>1110</v>
      </c>
      <c r="G88" s="84">
        <v>266.63</v>
      </c>
      <c r="H88" s="98">
        <v>126.06</v>
      </c>
      <c r="I88" s="98">
        <v>868.53</v>
      </c>
      <c r="J88" s="84" t="s">
        <v>1111</v>
      </c>
      <c r="K88" s="84">
        <v>886.05</v>
      </c>
      <c r="L88" s="99"/>
      <c r="M88" s="98">
        <f t="shared" si="2"/>
        <v>3.3231444323594492</v>
      </c>
      <c r="N88" s="96" t="s">
        <v>1112</v>
      </c>
    </row>
    <row r="89" spans="1:14" ht="36">
      <c r="A89" s="94">
        <v>62</v>
      </c>
      <c r="B89" s="95" t="s">
        <v>1113</v>
      </c>
      <c r="C89" s="82" t="s">
        <v>1114</v>
      </c>
      <c r="D89" s="96" t="s">
        <v>1023</v>
      </c>
      <c r="E89" s="97">
        <v>0.245</v>
      </c>
      <c r="F89" s="84" t="s">
        <v>1115</v>
      </c>
      <c r="G89" s="84">
        <v>24.74</v>
      </c>
      <c r="H89" s="98">
        <v>328</v>
      </c>
      <c r="I89" s="98">
        <v>80.37</v>
      </c>
      <c r="J89" s="84" t="s">
        <v>1116</v>
      </c>
      <c r="K89" s="84">
        <v>82.84</v>
      </c>
      <c r="L89" s="99"/>
      <c r="M89" s="98">
        <f t="shared" si="2"/>
        <v>3.348423605497171</v>
      </c>
      <c r="N89" s="96" t="s">
        <v>1117</v>
      </c>
    </row>
    <row r="90" spans="1:14" ht="120">
      <c r="A90" s="94">
        <v>63</v>
      </c>
      <c r="B90" s="95" t="s">
        <v>1118</v>
      </c>
      <c r="C90" s="82" t="s">
        <v>1119</v>
      </c>
      <c r="D90" s="96" t="s">
        <v>993</v>
      </c>
      <c r="E90" s="97">
        <v>8.9999999999999998E-4</v>
      </c>
      <c r="F90" s="84" t="s">
        <v>1120</v>
      </c>
      <c r="G90" s="84">
        <v>4.7699999999999996</v>
      </c>
      <c r="H90" s="98">
        <v>20100.32</v>
      </c>
      <c r="I90" s="98">
        <v>18.09</v>
      </c>
      <c r="J90" s="84" t="s">
        <v>1121</v>
      </c>
      <c r="K90" s="84">
        <v>18.54</v>
      </c>
      <c r="L90" s="99"/>
      <c r="M90" s="98">
        <f t="shared" si="2"/>
        <v>3.8867924528301887</v>
      </c>
      <c r="N90" s="96" t="s">
        <v>1122</v>
      </c>
    </row>
    <row r="91" spans="1:14" ht="24">
      <c r="A91" s="94">
        <v>64</v>
      </c>
      <c r="B91" s="95" t="s">
        <v>1123</v>
      </c>
      <c r="C91" s="82" t="s">
        <v>1124</v>
      </c>
      <c r="D91" s="96" t="s">
        <v>1125</v>
      </c>
      <c r="E91" s="97">
        <v>0.2974</v>
      </c>
      <c r="F91" s="84" t="s">
        <v>1126</v>
      </c>
      <c r="G91" s="84">
        <v>12.59</v>
      </c>
      <c r="H91" s="98">
        <v>128.38999999999999</v>
      </c>
      <c r="I91" s="98">
        <v>38.18</v>
      </c>
      <c r="J91" s="84" t="s">
        <v>1127</v>
      </c>
      <c r="K91" s="84">
        <v>38.97</v>
      </c>
      <c r="L91" s="99"/>
      <c r="M91" s="98">
        <f t="shared" si="2"/>
        <v>3.0953137410643365</v>
      </c>
      <c r="N91" s="96" t="s">
        <v>1128</v>
      </c>
    </row>
    <row r="92" spans="1:14" ht="60">
      <c r="A92" s="94">
        <v>65</v>
      </c>
      <c r="B92" s="95" t="s">
        <v>1129</v>
      </c>
      <c r="C92" s="82" t="s">
        <v>1130</v>
      </c>
      <c r="D92" s="96" t="s">
        <v>1125</v>
      </c>
      <c r="E92" s="97">
        <v>1.26</v>
      </c>
      <c r="F92" s="84" t="s">
        <v>1131</v>
      </c>
      <c r="G92" s="84">
        <v>28.74</v>
      </c>
      <c r="H92" s="98">
        <v>118.14</v>
      </c>
      <c r="I92" s="98">
        <v>148.86000000000001</v>
      </c>
      <c r="J92" s="84" t="s">
        <v>1132</v>
      </c>
      <c r="K92" s="84">
        <v>151.99</v>
      </c>
      <c r="L92" s="99"/>
      <c r="M92" s="98">
        <f t="shared" si="2"/>
        <v>5.2884481558803067</v>
      </c>
      <c r="N92" s="96" t="s">
        <v>1133</v>
      </c>
    </row>
    <row r="93" spans="1:14" ht="24">
      <c r="A93" s="94">
        <v>66</v>
      </c>
      <c r="B93" s="95" t="s">
        <v>1134</v>
      </c>
      <c r="C93" s="82" t="s">
        <v>1135</v>
      </c>
      <c r="D93" s="96" t="s">
        <v>993</v>
      </c>
      <c r="E93" s="97">
        <v>0.25559999999999999</v>
      </c>
      <c r="F93" s="84" t="s">
        <v>1136</v>
      </c>
      <c r="G93" s="84">
        <v>1265.25</v>
      </c>
      <c r="H93" s="98">
        <v>17906.78</v>
      </c>
      <c r="I93" s="98">
        <v>4576.9799999999996</v>
      </c>
      <c r="J93" s="84" t="s">
        <v>1137</v>
      </c>
      <c r="K93" s="84">
        <v>4699.18</v>
      </c>
      <c r="L93" s="99"/>
      <c r="M93" s="98">
        <f t="shared" si="2"/>
        <v>3.7140327998419287</v>
      </c>
      <c r="N93" s="96" t="s">
        <v>1138</v>
      </c>
    </row>
    <row r="94" spans="1:14" ht="24">
      <c r="A94" s="94">
        <v>67</v>
      </c>
      <c r="B94" s="95" t="s">
        <v>1139</v>
      </c>
      <c r="C94" s="82" t="s">
        <v>1140</v>
      </c>
      <c r="D94" s="96" t="s">
        <v>1125</v>
      </c>
      <c r="E94" s="97">
        <v>1.1902999999999999</v>
      </c>
      <c r="F94" s="84" t="s">
        <v>980</v>
      </c>
      <c r="G94" s="84">
        <v>8.3699999999999992</v>
      </c>
      <c r="H94" s="98">
        <v>34.75</v>
      </c>
      <c r="I94" s="98">
        <v>41.37</v>
      </c>
      <c r="J94" s="84" t="s">
        <v>1141</v>
      </c>
      <c r="K94" s="84">
        <v>42.36</v>
      </c>
      <c r="L94" s="99"/>
      <c r="M94" s="98">
        <f t="shared" si="2"/>
        <v>5.0609318996415773</v>
      </c>
      <c r="N94" s="96" t="s">
        <v>1142</v>
      </c>
    </row>
    <row r="95" spans="1:14" ht="36">
      <c r="A95" s="94">
        <v>68</v>
      </c>
      <c r="B95" s="95" t="s">
        <v>1143</v>
      </c>
      <c r="C95" s="82" t="s">
        <v>1144</v>
      </c>
      <c r="D95" s="96" t="s">
        <v>993</v>
      </c>
      <c r="E95" s="97">
        <v>4.0000000000000002E-4</v>
      </c>
      <c r="F95" s="84" t="s">
        <v>1145</v>
      </c>
      <c r="G95" s="84">
        <v>3.68</v>
      </c>
      <c r="H95" s="98">
        <v>32928</v>
      </c>
      <c r="I95" s="98">
        <v>13.17</v>
      </c>
      <c r="J95" s="84" t="s">
        <v>1146</v>
      </c>
      <c r="K95" s="84">
        <v>13.48</v>
      </c>
      <c r="L95" s="99"/>
      <c r="M95" s="98">
        <f t="shared" si="2"/>
        <v>3.6630434782608696</v>
      </c>
      <c r="N95" s="96" t="s">
        <v>1147</v>
      </c>
    </row>
    <row r="96" spans="1:14" ht="72">
      <c r="A96" s="94">
        <v>69</v>
      </c>
      <c r="B96" s="95" t="s">
        <v>1148</v>
      </c>
      <c r="C96" s="82" t="s">
        <v>1149</v>
      </c>
      <c r="D96" s="96" t="s">
        <v>993</v>
      </c>
      <c r="E96" s="97">
        <v>1.6999999999999999E-3</v>
      </c>
      <c r="F96" s="84" t="s">
        <v>1150</v>
      </c>
      <c r="G96" s="84">
        <v>13.54</v>
      </c>
      <c r="H96" s="98">
        <v>20852.8</v>
      </c>
      <c r="I96" s="98">
        <v>35.450000000000003</v>
      </c>
      <c r="J96" s="84" t="s">
        <v>1151</v>
      </c>
      <c r="K96" s="84">
        <v>36.46</v>
      </c>
      <c r="L96" s="99"/>
      <c r="M96" s="98">
        <f t="shared" si="2"/>
        <v>2.6927621861152145</v>
      </c>
      <c r="N96" s="96" t="s">
        <v>1152</v>
      </c>
    </row>
    <row r="97" spans="1:14" ht="36">
      <c r="A97" s="94">
        <v>70</v>
      </c>
      <c r="B97" s="95" t="s">
        <v>1153</v>
      </c>
      <c r="C97" s="82" t="s">
        <v>1154</v>
      </c>
      <c r="D97" s="96" t="s">
        <v>993</v>
      </c>
      <c r="E97" s="97">
        <v>2.5999999999999999E-2</v>
      </c>
      <c r="F97" s="84" t="s">
        <v>1155</v>
      </c>
      <c r="G97" s="84">
        <v>306.27999999999997</v>
      </c>
      <c r="H97" s="98">
        <v>30079</v>
      </c>
      <c r="I97" s="98">
        <v>782.06</v>
      </c>
      <c r="J97" s="84" t="s">
        <v>1156</v>
      </c>
      <c r="K97" s="84">
        <v>800.17</v>
      </c>
      <c r="L97" s="99"/>
      <c r="M97" s="98">
        <f t="shared" si="2"/>
        <v>2.6125440773148756</v>
      </c>
      <c r="N97" s="96" t="s">
        <v>1157</v>
      </c>
    </row>
    <row r="98" spans="1:14" ht="24">
      <c r="A98" s="94">
        <v>71</v>
      </c>
      <c r="B98" s="95" t="s">
        <v>1158</v>
      </c>
      <c r="C98" s="82" t="s">
        <v>1159</v>
      </c>
      <c r="D98" s="96" t="s">
        <v>1125</v>
      </c>
      <c r="E98" s="97">
        <v>0.76390000000000002</v>
      </c>
      <c r="F98" s="84" t="s">
        <v>1160</v>
      </c>
      <c r="G98" s="84">
        <v>7.49</v>
      </c>
      <c r="H98" s="98">
        <v>27.54</v>
      </c>
      <c r="I98" s="98">
        <v>21.03</v>
      </c>
      <c r="J98" s="84" t="s">
        <v>1161</v>
      </c>
      <c r="K98" s="84">
        <v>22.49</v>
      </c>
      <c r="L98" s="99"/>
      <c r="M98" s="98">
        <f t="shared" ref="M98:M129" si="3">IF(ISNUMBER(K98/G98),IF(NOT(K98/G98=0),K98/G98, " "), " ")</f>
        <v>3.002670226969292</v>
      </c>
      <c r="N98" s="96" t="s">
        <v>1162</v>
      </c>
    </row>
    <row r="99" spans="1:14" ht="24">
      <c r="A99" s="94">
        <v>72</v>
      </c>
      <c r="B99" s="95" t="s">
        <v>1163</v>
      </c>
      <c r="C99" s="82" t="s">
        <v>1164</v>
      </c>
      <c r="D99" s="96" t="s">
        <v>993</v>
      </c>
      <c r="E99" s="97">
        <v>1.2999999999999999E-3</v>
      </c>
      <c r="F99" s="84" t="s">
        <v>1165</v>
      </c>
      <c r="G99" s="84">
        <v>3.06</v>
      </c>
      <c r="H99" s="98">
        <v>18122.03</v>
      </c>
      <c r="I99" s="98">
        <v>23.56</v>
      </c>
      <c r="J99" s="84" t="s">
        <v>1166</v>
      </c>
      <c r="K99" s="84">
        <v>24.16</v>
      </c>
      <c r="L99" s="99"/>
      <c r="M99" s="98">
        <f t="shared" si="3"/>
        <v>7.8954248366013067</v>
      </c>
      <c r="N99" s="96" t="s">
        <v>1167</v>
      </c>
    </row>
    <row r="100" spans="1:14" ht="72">
      <c r="A100" s="94">
        <v>73</v>
      </c>
      <c r="B100" s="95" t="s">
        <v>1168</v>
      </c>
      <c r="C100" s="82" t="s">
        <v>1169</v>
      </c>
      <c r="D100" s="96" t="s">
        <v>1125</v>
      </c>
      <c r="E100" s="97">
        <v>0.309</v>
      </c>
      <c r="F100" s="84" t="s">
        <v>1170</v>
      </c>
      <c r="G100" s="84">
        <v>35.840000000000003</v>
      </c>
      <c r="H100" s="98">
        <v>646.92999999999995</v>
      </c>
      <c r="I100" s="98">
        <v>199.89</v>
      </c>
      <c r="J100" s="84" t="s">
        <v>1171</v>
      </c>
      <c r="K100" s="84">
        <v>203.94</v>
      </c>
      <c r="L100" s="99"/>
      <c r="M100" s="98">
        <f t="shared" si="3"/>
        <v>5.6902901785714279</v>
      </c>
      <c r="N100" s="96" t="s">
        <v>1172</v>
      </c>
    </row>
    <row r="101" spans="1:14" ht="36">
      <c r="A101" s="94">
        <v>74</v>
      </c>
      <c r="B101" s="95" t="s">
        <v>1173</v>
      </c>
      <c r="C101" s="82" t="s">
        <v>1174</v>
      </c>
      <c r="D101" s="96" t="s">
        <v>993</v>
      </c>
      <c r="E101" s="97">
        <v>4.5999999999999999E-3</v>
      </c>
      <c r="F101" s="84" t="s">
        <v>1175</v>
      </c>
      <c r="G101" s="84">
        <v>96.16</v>
      </c>
      <c r="H101" s="98">
        <v>50416.65</v>
      </c>
      <c r="I101" s="98">
        <v>231.92</v>
      </c>
      <c r="J101" s="84" t="s">
        <v>1176</v>
      </c>
      <c r="K101" s="84">
        <v>237.07</v>
      </c>
      <c r="L101" s="99"/>
      <c r="M101" s="98">
        <f t="shared" si="3"/>
        <v>2.4653702163061566</v>
      </c>
      <c r="N101" s="96" t="s">
        <v>1177</v>
      </c>
    </row>
    <row r="102" spans="1:14" ht="60">
      <c r="A102" s="94">
        <v>75</v>
      </c>
      <c r="B102" s="95" t="s">
        <v>1178</v>
      </c>
      <c r="C102" s="82" t="s">
        <v>1179</v>
      </c>
      <c r="D102" s="96" t="s">
        <v>1180</v>
      </c>
      <c r="E102" s="97">
        <v>16.692</v>
      </c>
      <c r="F102" s="84" t="s">
        <v>1181</v>
      </c>
      <c r="G102" s="84">
        <v>205.31</v>
      </c>
      <c r="H102" s="98">
        <v>39.79</v>
      </c>
      <c r="I102" s="98">
        <v>664.18</v>
      </c>
      <c r="J102" s="84" t="s">
        <v>1182</v>
      </c>
      <c r="K102" s="84">
        <v>680.05</v>
      </c>
      <c r="L102" s="99"/>
      <c r="M102" s="98">
        <f t="shared" si="3"/>
        <v>3.3123082168428226</v>
      </c>
      <c r="N102" s="96" t="s">
        <v>1183</v>
      </c>
    </row>
    <row r="103" spans="1:14" ht="36">
      <c r="A103" s="94">
        <v>76</v>
      </c>
      <c r="B103" s="95" t="s">
        <v>1184</v>
      </c>
      <c r="C103" s="82" t="s">
        <v>1185</v>
      </c>
      <c r="D103" s="96" t="s">
        <v>993</v>
      </c>
      <c r="E103" s="97">
        <v>1.4500000000000001E-2</v>
      </c>
      <c r="F103" s="84" t="s">
        <v>1186</v>
      </c>
      <c r="G103" s="84">
        <v>210.1</v>
      </c>
      <c r="H103" s="98">
        <v>49632</v>
      </c>
      <c r="I103" s="98">
        <v>719.67</v>
      </c>
      <c r="J103" s="84" t="s">
        <v>1187</v>
      </c>
      <c r="K103" s="84">
        <v>735.29</v>
      </c>
      <c r="L103" s="99"/>
      <c r="M103" s="98">
        <f t="shared" si="3"/>
        <v>3.4997144217039504</v>
      </c>
      <c r="N103" s="96" t="s">
        <v>1188</v>
      </c>
    </row>
    <row r="104" spans="1:14" ht="24">
      <c r="A104" s="94">
        <v>77</v>
      </c>
      <c r="B104" s="95" t="s">
        <v>1189</v>
      </c>
      <c r="C104" s="82" t="s">
        <v>1190</v>
      </c>
      <c r="D104" s="96" t="s">
        <v>993</v>
      </c>
      <c r="E104" s="97">
        <v>1E-4</v>
      </c>
      <c r="F104" s="84" t="s">
        <v>1191</v>
      </c>
      <c r="G104" s="84">
        <v>1.4</v>
      </c>
      <c r="H104" s="98">
        <v>40905.08</v>
      </c>
      <c r="I104" s="98">
        <v>4.09</v>
      </c>
      <c r="J104" s="84" t="s">
        <v>1192</v>
      </c>
      <c r="K104" s="84">
        <v>4.1900000000000004</v>
      </c>
      <c r="L104" s="99"/>
      <c r="M104" s="98">
        <f t="shared" si="3"/>
        <v>2.9928571428571433</v>
      </c>
      <c r="N104" s="96" t="s">
        <v>1193</v>
      </c>
    </row>
    <row r="105" spans="1:14" ht="24">
      <c r="A105" s="94">
        <v>78</v>
      </c>
      <c r="B105" s="95" t="s">
        <v>1194</v>
      </c>
      <c r="C105" s="82" t="s">
        <v>1195</v>
      </c>
      <c r="D105" s="96" t="s">
        <v>1180</v>
      </c>
      <c r="E105" s="97">
        <v>29.74</v>
      </c>
      <c r="F105" s="84" t="s">
        <v>1196</v>
      </c>
      <c r="G105" s="84">
        <v>59.48</v>
      </c>
      <c r="H105" s="98">
        <v>4.24</v>
      </c>
      <c r="I105" s="98">
        <v>126.1</v>
      </c>
      <c r="J105" s="84" t="s">
        <v>1197</v>
      </c>
      <c r="K105" s="84">
        <v>129.66999999999999</v>
      </c>
      <c r="L105" s="99"/>
      <c r="M105" s="98">
        <f t="shared" si="3"/>
        <v>2.1800605245460658</v>
      </c>
      <c r="N105" s="96" t="s">
        <v>1198</v>
      </c>
    </row>
    <row r="106" spans="1:14" ht="36">
      <c r="A106" s="94">
        <v>79</v>
      </c>
      <c r="B106" s="95" t="s">
        <v>1199</v>
      </c>
      <c r="C106" s="82" t="s">
        <v>1200</v>
      </c>
      <c r="D106" s="96" t="s">
        <v>1180</v>
      </c>
      <c r="E106" s="97">
        <v>3</v>
      </c>
      <c r="F106" s="84" t="s">
        <v>1201</v>
      </c>
      <c r="G106" s="84">
        <v>230.7</v>
      </c>
      <c r="H106" s="98">
        <v>278.83</v>
      </c>
      <c r="I106" s="98">
        <v>836.49</v>
      </c>
      <c r="J106" s="84" t="s">
        <v>1202</v>
      </c>
      <c r="K106" s="84">
        <v>854.52</v>
      </c>
      <c r="L106" s="99"/>
      <c r="M106" s="98">
        <f t="shared" si="3"/>
        <v>3.7040312093628089</v>
      </c>
      <c r="N106" s="96" t="s">
        <v>1203</v>
      </c>
    </row>
    <row r="107" spans="1:14" ht="36">
      <c r="A107" s="94">
        <v>80</v>
      </c>
      <c r="B107" s="95" t="s">
        <v>1204</v>
      </c>
      <c r="C107" s="82" t="s">
        <v>1205</v>
      </c>
      <c r="D107" s="96" t="s">
        <v>1206</v>
      </c>
      <c r="E107" s="97">
        <v>6.6E-3</v>
      </c>
      <c r="F107" s="84" t="s">
        <v>1207</v>
      </c>
      <c r="G107" s="84">
        <v>1.82</v>
      </c>
      <c r="H107" s="98">
        <v>1425</v>
      </c>
      <c r="I107" s="98">
        <v>9.41</v>
      </c>
      <c r="J107" s="84" t="s">
        <v>1208</v>
      </c>
      <c r="K107" s="84">
        <v>9.6</v>
      </c>
      <c r="L107" s="99"/>
      <c r="M107" s="98">
        <f t="shared" si="3"/>
        <v>5.2747252747252746</v>
      </c>
      <c r="N107" s="96" t="s">
        <v>1209</v>
      </c>
    </row>
    <row r="108" spans="1:14" ht="36">
      <c r="A108" s="94">
        <v>81</v>
      </c>
      <c r="B108" s="95" t="s">
        <v>1210</v>
      </c>
      <c r="C108" s="82" t="s">
        <v>1211</v>
      </c>
      <c r="D108" s="96" t="s">
        <v>1206</v>
      </c>
      <c r="E108" s="97">
        <v>6.6E-3</v>
      </c>
      <c r="F108" s="84" t="s">
        <v>1212</v>
      </c>
      <c r="G108" s="84">
        <v>3.04</v>
      </c>
      <c r="H108" s="98">
        <v>2137.5</v>
      </c>
      <c r="I108" s="98">
        <v>14.11</v>
      </c>
      <c r="J108" s="84" t="s">
        <v>1213</v>
      </c>
      <c r="K108" s="84">
        <v>14.41</v>
      </c>
      <c r="L108" s="99"/>
      <c r="M108" s="98">
        <f t="shared" si="3"/>
        <v>4.7401315789473681</v>
      </c>
      <c r="N108" s="96" t="s">
        <v>1214</v>
      </c>
    </row>
    <row r="109" spans="1:14" ht="48">
      <c r="A109" s="94">
        <v>82</v>
      </c>
      <c r="B109" s="95" t="s">
        <v>1215</v>
      </c>
      <c r="C109" s="82" t="s">
        <v>1216</v>
      </c>
      <c r="D109" s="96" t="s">
        <v>1180</v>
      </c>
      <c r="E109" s="97">
        <v>2.2749999999999999</v>
      </c>
      <c r="F109" s="84" t="s">
        <v>1217</v>
      </c>
      <c r="G109" s="84">
        <v>26.4</v>
      </c>
      <c r="H109" s="98">
        <v>22.1</v>
      </c>
      <c r="I109" s="98">
        <v>50.27</v>
      </c>
      <c r="J109" s="84" t="s">
        <v>1218</v>
      </c>
      <c r="K109" s="84">
        <v>51.32</v>
      </c>
      <c r="L109" s="99"/>
      <c r="M109" s="98">
        <f t="shared" si="3"/>
        <v>1.9439393939393941</v>
      </c>
      <c r="N109" s="96" t="s">
        <v>1219</v>
      </c>
    </row>
    <row r="110" spans="1:14" ht="24">
      <c r="A110" s="94">
        <v>83</v>
      </c>
      <c r="B110" s="95" t="s">
        <v>1220</v>
      </c>
      <c r="C110" s="82" t="s">
        <v>1221</v>
      </c>
      <c r="D110" s="96" t="s">
        <v>1222</v>
      </c>
      <c r="E110" s="97">
        <v>1</v>
      </c>
      <c r="F110" s="84" t="s">
        <v>1223</v>
      </c>
      <c r="G110" s="84">
        <v>17.2</v>
      </c>
      <c r="H110" s="98">
        <v>40.42</v>
      </c>
      <c r="I110" s="98">
        <v>40.42</v>
      </c>
      <c r="J110" s="84" t="s">
        <v>1224</v>
      </c>
      <c r="K110" s="84">
        <v>41.27</v>
      </c>
      <c r="L110" s="99"/>
      <c r="M110" s="98">
        <f t="shared" si="3"/>
        <v>2.3994186046511632</v>
      </c>
      <c r="N110" s="96" t="s">
        <v>1225</v>
      </c>
    </row>
    <row r="111" spans="1:14" ht="24">
      <c r="A111" s="94">
        <v>84</v>
      </c>
      <c r="B111" s="95" t="s">
        <v>1226</v>
      </c>
      <c r="C111" s="82" t="s">
        <v>1227</v>
      </c>
      <c r="D111" s="96" t="s">
        <v>1228</v>
      </c>
      <c r="E111" s="97">
        <v>2</v>
      </c>
      <c r="F111" s="84" t="s">
        <v>1229</v>
      </c>
      <c r="G111" s="84">
        <v>14.42</v>
      </c>
      <c r="H111" s="98">
        <v>15.85</v>
      </c>
      <c r="I111" s="98">
        <v>31.7</v>
      </c>
      <c r="J111" s="84" t="s">
        <v>1230</v>
      </c>
      <c r="K111" s="84">
        <v>32.340000000000003</v>
      </c>
      <c r="L111" s="99"/>
      <c r="M111" s="98">
        <f t="shared" si="3"/>
        <v>2.2427184466019421</v>
      </c>
      <c r="N111" s="96" t="s">
        <v>1231</v>
      </c>
    </row>
    <row r="112" spans="1:14" ht="60">
      <c r="A112" s="94">
        <v>85</v>
      </c>
      <c r="B112" s="95" t="s">
        <v>1232</v>
      </c>
      <c r="C112" s="82" t="s">
        <v>1233</v>
      </c>
      <c r="D112" s="96" t="s">
        <v>1180</v>
      </c>
      <c r="E112" s="97">
        <v>3</v>
      </c>
      <c r="F112" s="84" t="s">
        <v>1234</v>
      </c>
      <c r="G112" s="84">
        <v>202.47</v>
      </c>
      <c r="H112" s="98">
        <v>195</v>
      </c>
      <c r="I112" s="98">
        <v>585</v>
      </c>
      <c r="J112" s="84" t="s">
        <v>1235</v>
      </c>
      <c r="K112" s="84">
        <v>597.54</v>
      </c>
      <c r="L112" s="99"/>
      <c r="M112" s="98">
        <f t="shared" si="3"/>
        <v>2.9512520373388647</v>
      </c>
      <c r="N112" s="96" t="s">
        <v>1236</v>
      </c>
    </row>
    <row r="113" spans="1:14" ht="60">
      <c r="A113" s="94">
        <v>86</v>
      </c>
      <c r="B113" s="95" t="s">
        <v>1237</v>
      </c>
      <c r="C113" s="82" t="s">
        <v>1238</v>
      </c>
      <c r="D113" s="96" t="s">
        <v>1180</v>
      </c>
      <c r="E113" s="97">
        <v>6</v>
      </c>
      <c r="F113" s="84" t="s">
        <v>1239</v>
      </c>
      <c r="G113" s="84">
        <v>929.58</v>
      </c>
      <c r="H113" s="98">
        <v>450</v>
      </c>
      <c r="I113" s="98">
        <v>2700</v>
      </c>
      <c r="J113" s="84" t="s">
        <v>1240</v>
      </c>
      <c r="K113" s="84">
        <v>2758.2</v>
      </c>
      <c r="L113" s="99"/>
      <c r="M113" s="98">
        <f t="shared" si="3"/>
        <v>2.9671464532369454</v>
      </c>
      <c r="N113" s="96" t="s">
        <v>1241</v>
      </c>
    </row>
    <row r="114" spans="1:14" ht="48">
      <c r="A114" s="94">
        <v>87</v>
      </c>
      <c r="B114" s="95" t="s">
        <v>1242</v>
      </c>
      <c r="C114" s="82" t="s">
        <v>1243</v>
      </c>
      <c r="D114" s="96" t="s">
        <v>1180</v>
      </c>
      <c r="E114" s="97">
        <v>5.2893999999999997</v>
      </c>
      <c r="F114" s="84" t="s">
        <v>1244</v>
      </c>
      <c r="G114" s="84">
        <v>731.21</v>
      </c>
      <c r="H114" s="98">
        <v>885.63</v>
      </c>
      <c r="I114" s="98">
        <v>4684.45</v>
      </c>
      <c r="J114" s="84" t="s">
        <v>1245</v>
      </c>
      <c r="K114" s="84">
        <v>4786.43</v>
      </c>
      <c r="L114" s="99"/>
      <c r="M114" s="98">
        <f t="shared" si="3"/>
        <v>6.5459033656541896</v>
      </c>
      <c r="N114" s="96" t="s">
        <v>1246</v>
      </c>
    </row>
    <row r="115" spans="1:14" ht="36">
      <c r="A115" s="94">
        <v>88</v>
      </c>
      <c r="B115" s="95" t="s">
        <v>1247</v>
      </c>
      <c r="C115" s="82" t="s">
        <v>1248</v>
      </c>
      <c r="D115" s="96" t="s">
        <v>1222</v>
      </c>
      <c r="E115" s="97">
        <v>1</v>
      </c>
      <c r="F115" s="84" t="s">
        <v>1249</v>
      </c>
      <c r="G115" s="84">
        <v>17.600000000000001</v>
      </c>
      <c r="H115" s="98">
        <v>27.37</v>
      </c>
      <c r="I115" s="98">
        <v>27.37</v>
      </c>
      <c r="J115" s="84" t="s">
        <v>1250</v>
      </c>
      <c r="K115" s="84">
        <v>27.97</v>
      </c>
      <c r="L115" s="99"/>
      <c r="M115" s="98">
        <f t="shared" si="3"/>
        <v>1.5892045454545454</v>
      </c>
      <c r="N115" s="96" t="s">
        <v>1251</v>
      </c>
    </row>
    <row r="116" spans="1:14" ht="36">
      <c r="A116" s="94">
        <v>89</v>
      </c>
      <c r="B116" s="95" t="s">
        <v>1252</v>
      </c>
      <c r="C116" s="82" t="s">
        <v>1253</v>
      </c>
      <c r="D116" s="96" t="s">
        <v>1222</v>
      </c>
      <c r="E116" s="97">
        <v>8</v>
      </c>
      <c r="F116" s="84" t="s">
        <v>1254</v>
      </c>
      <c r="G116" s="84">
        <v>148.80000000000001</v>
      </c>
      <c r="H116" s="98">
        <v>33.74</v>
      </c>
      <c r="I116" s="98">
        <v>269.92</v>
      </c>
      <c r="J116" s="84" t="s">
        <v>1255</v>
      </c>
      <c r="K116" s="84">
        <v>275.83999999999997</v>
      </c>
      <c r="L116" s="99"/>
      <c r="M116" s="98">
        <f t="shared" si="3"/>
        <v>1.8537634408602148</v>
      </c>
      <c r="N116" s="96" t="s">
        <v>1256</v>
      </c>
    </row>
    <row r="117" spans="1:14" ht="36">
      <c r="A117" s="94">
        <v>90</v>
      </c>
      <c r="B117" s="95" t="s">
        <v>1257</v>
      </c>
      <c r="C117" s="82" t="s">
        <v>1258</v>
      </c>
      <c r="D117" s="96" t="s">
        <v>1222</v>
      </c>
      <c r="E117" s="97">
        <v>3</v>
      </c>
      <c r="F117" s="84" t="s">
        <v>1259</v>
      </c>
      <c r="G117" s="84">
        <v>66.900000000000006</v>
      </c>
      <c r="H117" s="98">
        <v>77.400000000000006</v>
      </c>
      <c r="I117" s="98">
        <v>232.2</v>
      </c>
      <c r="J117" s="84" t="s">
        <v>1260</v>
      </c>
      <c r="K117" s="84">
        <v>237.18</v>
      </c>
      <c r="L117" s="99"/>
      <c r="M117" s="98">
        <f t="shared" si="3"/>
        <v>3.5452914798206274</v>
      </c>
      <c r="N117" s="96" t="s">
        <v>1261</v>
      </c>
    </row>
    <row r="118" spans="1:14" ht="36">
      <c r="A118" s="94">
        <v>91</v>
      </c>
      <c r="B118" s="95" t="s">
        <v>1262</v>
      </c>
      <c r="C118" s="82" t="s">
        <v>1263</v>
      </c>
      <c r="D118" s="96" t="s">
        <v>1180</v>
      </c>
      <c r="E118" s="97">
        <v>0.2994</v>
      </c>
      <c r="F118" s="84" t="s">
        <v>1264</v>
      </c>
      <c r="G118" s="84">
        <v>17.510000000000002</v>
      </c>
      <c r="H118" s="98">
        <v>209.74</v>
      </c>
      <c r="I118" s="98">
        <v>62.8</v>
      </c>
      <c r="J118" s="84" t="s">
        <v>1265</v>
      </c>
      <c r="K118" s="84">
        <v>64.099999999999994</v>
      </c>
      <c r="L118" s="99"/>
      <c r="M118" s="98">
        <f t="shared" si="3"/>
        <v>3.6607652769845798</v>
      </c>
      <c r="N118" s="96" t="s">
        <v>1266</v>
      </c>
    </row>
    <row r="119" spans="1:14" ht="24">
      <c r="A119" s="94">
        <v>92</v>
      </c>
      <c r="B119" s="95" t="s">
        <v>1267</v>
      </c>
      <c r="C119" s="82" t="s">
        <v>1268</v>
      </c>
      <c r="D119" s="96" t="s">
        <v>1222</v>
      </c>
      <c r="E119" s="97">
        <v>1</v>
      </c>
      <c r="F119" s="84" t="s">
        <v>1269</v>
      </c>
      <c r="G119" s="84">
        <v>24.9</v>
      </c>
      <c r="H119" s="98">
        <v>73.31</v>
      </c>
      <c r="I119" s="98">
        <v>73.31</v>
      </c>
      <c r="J119" s="84" t="s">
        <v>1270</v>
      </c>
      <c r="K119" s="84">
        <v>74.8</v>
      </c>
      <c r="L119" s="99"/>
      <c r="M119" s="98">
        <f t="shared" si="3"/>
        <v>3.0040160642570282</v>
      </c>
      <c r="N119" s="96" t="s">
        <v>1271</v>
      </c>
    </row>
    <row r="120" spans="1:14" ht="36">
      <c r="A120" s="94">
        <v>93</v>
      </c>
      <c r="B120" s="95" t="s">
        <v>1272</v>
      </c>
      <c r="C120" s="82" t="s">
        <v>1273</v>
      </c>
      <c r="D120" s="96" t="s">
        <v>1023</v>
      </c>
      <c r="E120" s="97">
        <v>1E-4</v>
      </c>
      <c r="F120" s="84" t="s">
        <v>1274</v>
      </c>
      <c r="G120" s="84">
        <v>0.06</v>
      </c>
      <c r="H120" s="98">
        <v>2521</v>
      </c>
      <c r="I120" s="98">
        <v>0.25</v>
      </c>
      <c r="J120" s="84" t="s">
        <v>1275</v>
      </c>
      <c r="K120" s="84">
        <v>0.28999999999999998</v>
      </c>
      <c r="L120" s="99"/>
      <c r="M120" s="98">
        <f t="shared" si="3"/>
        <v>4.833333333333333</v>
      </c>
      <c r="N120" s="96" t="s">
        <v>1276</v>
      </c>
    </row>
    <row r="121" spans="1:14" ht="36">
      <c r="A121" s="94">
        <v>94</v>
      </c>
      <c r="B121" s="95" t="s">
        <v>1277</v>
      </c>
      <c r="C121" s="82" t="s">
        <v>1278</v>
      </c>
      <c r="D121" s="96" t="s">
        <v>1023</v>
      </c>
      <c r="E121" s="97">
        <v>0.34</v>
      </c>
      <c r="F121" s="84" t="s">
        <v>1279</v>
      </c>
      <c r="G121" s="84">
        <v>237.66</v>
      </c>
      <c r="H121" s="98">
        <v>3003</v>
      </c>
      <c r="I121" s="98">
        <v>1021.03</v>
      </c>
      <c r="J121" s="84" t="s">
        <v>1280</v>
      </c>
      <c r="K121" s="84">
        <v>1169.44</v>
      </c>
      <c r="L121" s="99"/>
      <c r="M121" s="98">
        <f t="shared" si="3"/>
        <v>4.9206429352857022</v>
      </c>
      <c r="N121" s="96" t="s">
        <v>1281</v>
      </c>
    </row>
    <row r="122" spans="1:14" ht="36">
      <c r="A122" s="94">
        <v>95</v>
      </c>
      <c r="B122" s="95" t="s">
        <v>1282</v>
      </c>
      <c r="C122" s="82" t="s">
        <v>1283</v>
      </c>
      <c r="D122" s="96" t="s">
        <v>1023</v>
      </c>
      <c r="E122" s="97">
        <v>0.10879999999999999</v>
      </c>
      <c r="F122" s="84" t="s">
        <v>1284</v>
      </c>
      <c r="G122" s="84">
        <v>69.849999999999994</v>
      </c>
      <c r="H122" s="98">
        <v>2581</v>
      </c>
      <c r="I122" s="98">
        <v>280.8</v>
      </c>
      <c r="J122" s="84" t="s">
        <v>1285</v>
      </c>
      <c r="K122" s="84">
        <v>327.39</v>
      </c>
      <c r="L122" s="99"/>
      <c r="M122" s="98">
        <f t="shared" si="3"/>
        <v>4.6870436649964207</v>
      </c>
      <c r="N122" s="96" t="s">
        <v>1286</v>
      </c>
    </row>
    <row r="123" spans="1:14" ht="36">
      <c r="A123" s="94">
        <v>96</v>
      </c>
      <c r="B123" s="95" t="s">
        <v>1287</v>
      </c>
      <c r="C123" s="82" t="s">
        <v>1288</v>
      </c>
      <c r="D123" s="96" t="s">
        <v>1023</v>
      </c>
      <c r="E123" s="97">
        <v>0.99</v>
      </c>
      <c r="F123" s="84" t="s">
        <v>1289</v>
      </c>
      <c r="G123" s="84">
        <v>748.44</v>
      </c>
      <c r="H123" s="98">
        <v>2069</v>
      </c>
      <c r="I123" s="98">
        <v>2048.31</v>
      </c>
      <c r="J123" s="84" t="s">
        <v>1290</v>
      </c>
      <c r="K123" s="84">
        <v>2461.9699999999998</v>
      </c>
      <c r="L123" s="99"/>
      <c r="M123" s="98">
        <f t="shared" si="3"/>
        <v>3.2894687616909835</v>
      </c>
      <c r="N123" s="96" t="s">
        <v>1291</v>
      </c>
    </row>
    <row r="124" spans="1:14" ht="72">
      <c r="A124" s="94">
        <v>97</v>
      </c>
      <c r="B124" s="95" t="s">
        <v>1292</v>
      </c>
      <c r="C124" s="82" t="s">
        <v>1293</v>
      </c>
      <c r="D124" s="96" t="s">
        <v>993</v>
      </c>
      <c r="E124" s="97">
        <v>1.5E-3</v>
      </c>
      <c r="F124" s="84" t="s">
        <v>1294</v>
      </c>
      <c r="G124" s="84">
        <v>2.21</v>
      </c>
      <c r="H124" s="98">
        <v>4203.82</v>
      </c>
      <c r="I124" s="98">
        <v>6.3</v>
      </c>
      <c r="J124" s="84" t="s">
        <v>1295</v>
      </c>
      <c r="K124" s="84">
        <v>6.84</v>
      </c>
      <c r="L124" s="99"/>
      <c r="M124" s="98">
        <f t="shared" si="3"/>
        <v>3.0950226244343892</v>
      </c>
      <c r="N124" s="96" t="s">
        <v>1296</v>
      </c>
    </row>
    <row r="125" spans="1:14" ht="36">
      <c r="A125" s="94">
        <v>98</v>
      </c>
      <c r="B125" s="95" t="s">
        <v>1297</v>
      </c>
      <c r="C125" s="82" t="s">
        <v>1298</v>
      </c>
      <c r="D125" s="96" t="s">
        <v>993</v>
      </c>
      <c r="E125" s="97">
        <v>0.1976</v>
      </c>
      <c r="F125" s="84" t="s">
        <v>1299</v>
      </c>
      <c r="G125" s="84">
        <v>142.85</v>
      </c>
      <c r="H125" s="98">
        <v>3951</v>
      </c>
      <c r="I125" s="98">
        <v>780.71</v>
      </c>
      <c r="J125" s="84" t="s">
        <v>1300</v>
      </c>
      <c r="K125" s="84">
        <v>848.32</v>
      </c>
      <c r="L125" s="99"/>
      <c r="M125" s="98">
        <f t="shared" si="3"/>
        <v>5.9385369268463428</v>
      </c>
      <c r="N125" s="96" t="s">
        <v>1301</v>
      </c>
    </row>
    <row r="126" spans="1:14" ht="24">
      <c r="A126" s="94">
        <v>99</v>
      </c>
      <c r="B126" s="95" t="s">
        <v>1302</v>
      </c>
      <c r="C126" s="82" t="s">
        <v>1303</v>
      </c>
      <c r="D126" s="96" t="s">
        <v>1023</v>
      </c>
      <c r="E126" s="97">
        <v>1.19</v>
      </c>
      <c r="F126" s="84" t="s">
        <v>1304</v>
      </c>
      <c r="G126" s="84">
        <v>351.66</v>
      </c>
      <c r="H126" s="98">
        <v>1600</v>
      </c>
      <c r="I126" s="98">
        <v>1904</v>
      </c>
      <c r="J126" s="84" t="s">
        <v>1305</v>
      </c>
      <c r="K126" s="84">
        <v>2179.58</v>
      </c>
      <c r="L126" s="99"/>
      <c r="M126" s="98">
        <f t="shared" si="3"/>
        <v>6.1979753170676215</v>
      </c>
      <c r="N126" s="96" t="s">
        <v>1306</v>
      </c>
    </row>
    <row r="127" spans="1:14" ht="60">
      <c r="A127" s="94">
        <v>100</v>
      </c>
      <c r="B127" s="95" t="s">
        <v>1307</v>
      </c>
      <c r="C127" s="82" t="s">
        <v>1308</v>
      </c>
      <c r="D127" s="96" t="s">
        <v>1023</v>
      </c>
      <c r="E127" s="97">
        <v>1.6E-2</v>
      </c>
      <c r="F127" s="84" t="s">
        <v>1115</v>
      </c>
      <c r="G127" s="84">
        <v>1.6</v>
      </c>
      <c r="H127" s="98">
        <v>322.10000000000002</v>
      </c>
      <c r="I127" s="98">
        <v>5.14</v>
      </c>
      <c r="J127" s="84" t="s">
        <v>1309</v>
      </c>
      <c r="K127" s="84">
        <v>5.91</v>
      </c>
      <c r="L127" s="99"/>
      <c r="M127" s="98">
        <f t="shared" si="3"/>
        <v>3.6937500000000001</v>
      </c>
      <c r="N127" s="96" t="s">
        <v>1310</v>
      </c>
    </row>
    <row r="128" spans="1:14" ht="36">
      <c r="A128" s="94">
        <v>101</v>
      </c>
      <c r="B128" s="95" t="s">
        <v>1311</v>
      </c>
      <c r="C128" s="82" t="s">
        <v>1312</v>
      </c>
      <c r="D128" s="96" t="s">
        <v>1023</v>
      </c>
      <c r="E128" s="97">
        <v>6.0812999999999997</v>
      </c>
      <c r="F128" s="84" t="s">
        <v>1313</v>
      </c>
      <c r="G128" s="84">
        <v>18.93</v>
      </c>
      <c r="H128" s="98">
        <v>21.36</v>
      </c>
      <c r="I128" s="98">
        <v>129.91</v>
      </c>
      <c r="J128" s="84" t="s">
        <v>1314</v>
      </c>
      <c r="K128" s="84">
        <v>132.52000000000001</v>
      </c>
      <c r="L128" s="99"/>
      <c r="M128" s="98">
        <f t="shared" si="3"/>
        <v>7.0005282620179612</v>
      </c>
      <c r="N128" s="96" t="s">
        <v>1315</v>
      </c>
    </row>
    <row r="129" spans="1:14" ht="60">
      <c r="A129" s="94">
        <v>102</v>
      </c>
      <c r="B129" s="95" t="s">
        <v>1316</v>
      </c>
      <c r="C129" s="82" t="s">
        <v>1317</v>
      </c>
      <c r="D129" s="96" t="s">
        <v>1318</v>
      </c>
      <c r="E129" s="97">
        <v>2.0000000000000001E-4</v>
      </c>
      <c r="F129" s="84" t="s">
        <v>1319</v>
      </c>
      <c r="G129" s="84">
        <v>0.01</v>
      </c>
      <c r="H129" s="98">
        <v>214</v>
      </c>
      <c r="I129" s="98">
        <v>0.04</v>
      </c>
      <c r="J129" s="84" t="s">
        <v>1320</v>
      </c>
      <c r="K129" s="84">
        <v>0.04</v>
      </c>
      <c r="L129" s="99"/>
      <c r="M129" s="98">
        <f t="shared" si="3"/>
        <v>4</v>
      </c>
      <c r="N129" s="96" t="s">
        <v>1321</v>
      </c>
    </row>
    <row r="130" spans="1:14" ht="36">
      <c r="A130" s="94">
        <v>103</v>
      </c>
      <c r="B130" s="95" t="s">
        <v>1322</v>
      </c>
      <c r="C130" s="82" t="s">
        <v>1323</v>
      </c>
      <c r="D130" s="96" t="s">
        <v>993</v>
      </c>
      <c r="E130" s="97">
        <v>1E-3</v>
      </c>
      <c r="F130" s="84" t="s">
        <v>1324</v>
      </c>
      <c r="G130" s="84">
        <v>24.9</v>
      </c>
      <c r="H130" s="98">
        <v>112499.5</v>
      </c>
      <c r="I130" s="98">
        <v>112.5</v>
      </c>
      <c r="J130" s="84" t="s">
        <v>1325</v>
      </c>
      <c r="K130" s="84">
        <v>114.84</v>
      </c>
      <c r="L130" s="99"/>
      <c r="M130" s="98">
        <f t="shared" ref="M130:M161" si="4">IF(ISNUMBER(K130/G130),IF(NOT(K130/G130=0),K130/G130, " "), " ")</f>
        <v>4.612048192771085</v>
      </c>
      <c r="N130" s="96" t="s">
        <v>1326</v>
      </c>
    </row>
    <row r="131" spans="1:14" ht="24">
      <c r="A131" s="94">
        <v>104</v>
      </c>
      <c r="B131" s="95" t="s">
        <v>1327</v>
      </c>
      <c r="C131" s="82" t="s">
        <v>1328</v>
      </c>
      <c r="D131" s="96" t="s">
        <v>1329</v>
      </c>
      <c r="E131" s="97">
        <v>1E-3</v>
      </c>
      <c r="F131" s="84" t="s">
        <v>1330</v>
      </c>
      <c r="G131" s="84">
        <v>4.91</v>
      </c>
      <c r="H131" s="98">
        <v>33880</v>
      </c>
      <c r="I131" s="98">
        <v>33.880000000000003</v>
      </c>
      <c r="J131" s="84" t="s">
        <v>1331</v>
      </c>
      <c r="K131" s="84">
        <v>34.56</v>
      </c>
      <c r="L131" s="99"/>
      <c r="M131" s="98">
        <f t="shared" si="4"/>
        <v>7.0386965376782076</v>
      </c>
      <c r="N131" s="96" t="s">
        <v>1332</v>
      </c>
    </row>
    <row r="132" spans="1:14" ht="24">
      <c r="A132" s="94">
        <v>105</v>
      </c>
      <c r="B132" s="95" t="s">
        <v>1333</v>
      </c>
      <c r="C132" s="82" t="s">
        <v>1334</v>
      </c>
      <c r="D132" s="96" t="s">
        <v>1125</v>
      </c>
      <c r="E132" s="97">
        <v>0.14000000000000001</v>
      </c>
      <c r="F132" s="84" t="s">
        <v>1335</v>
      </c>
      <c r="G132" s="84">
        <v>3.72</v>
      </c>
      <c r="H132" s="98">
        <v>184.77</v>
      </c>
      <c r="I132" s="98">
        <v>25.86</v>
      </c>
      <c r="J132" s="84" t="s">
        <v>1336</v>
      </c>
      <c r="K132" s="84">
        <v>26.4</v>
      </c>
      <c r="L132" s="99"/>
      <c r="M132" s="98">
        <f t="shared" si="4"/>
        <v>7.0967741935483861</v>
      </c>
      <c r="N132" s="96" t="s">
        <v>1337</v>
      </c>
    </row>
    <row r="133" spans="1:14" ht="24">
      <c r="A133" s="94">
        <v>106</v>
      </c>
      <c r="B133" s="95" t="s">
        <v>1338</v>
      </c>
      <c r="C133" s="82" t="s">
        <v>1130</v>
      </c>
      <c r="D133" s="96" t="s">
        <v>1125</v>
      </c>
      <c r="E133" s="97">
        <v>1</v>
      </c>
      <c r="F133" s="84" t="s">
        <v>1131</v>
      </c>
      <c r="G133" s="84">
        <v>22.8</v>
      </c>
      <c r="H133" s="98"/>
      <c r="I133" s="98"/>
      <c r="J133" s="84" t="s">
        <v>1132</v>
      </c>
      <c r="K133" s="84">
        <v>120.61</v>
      </c>
      <c r="L133" s="99"/>
      <c r="M133" s="98">
        <f t="shared" si="4"/>
        <v>5.2899122807017545</v>
      </c>
      <c r="N133" s="96"/>
    </row>
    <row r="134" spans="1:14" ht="24">
      <c r="A134" s="94">
        <v>107</v>
      </c>
      <c r="B134" s="95" t="s">
        <v>1339</v>
      </c>
      <c r="C134" s="82" t="s">
        <v>1340</v>
      </c>
      <c r="D134" s="96" t="s">
        <v>1222</v>
      </c>
      <c r="E134" s="97">
        <v>3</v>
      </c>
      <c r="F134" s="84" t="s">
        <v>1341</v>
      </c>
      <c r="G134" s="84">
        <v>45.3</v>
      </c>
      <c r="H134" s="98"/>
      <c r="I134" s="98"/>
      <c r="J134" s="84" t="s">
        <v>1342</v>
      </c>
      <c r="K134" s="84">
        <v>115.71</v>
      </c>
      <c r="L134" s="99"/>
      <c r="M134" s="98">
        <f t="shared" si="4"/>
        <v>2.5543046357615893</v>
      </c>
      <c r="N134" s="96"/>
    </row>
    <row r="135" spans="1:14" ht="24">
      <c r="A135" s="94">
        <v>108</v>
      </c>
      <c r="B135" s="95" t="s">
        <v>1343</v>
      </c>
      <c r="C135" s="82" t="s">
        <v>1344</v>
      </c>
      <c r="D135" s="96" t="s">
        <v>1125</v>
      </c>
      <c r="E135" s="97">
        <v>0.2</v>
      </c>
      <c r="F135" s="84" t="s">
        <v>1345</v>
      </c>
      <c r="G135" s="84">
        <v>2.42</v>
      </c>
      <c r="H135" s="98"/>
      <c r="I135" s="98"/>
      <c r="J135" s="84" t="s">
        <v>1346</v>
      </c>
      <c r="K135" s="84">
        <v>8.74</v>
      </c>
      <c r="L135" s="99"/>
      <c r="M135" s="98">
        <f t="shared" si="4"/>
        <v>3.6115702479338845</v>
      </c>
      <c r="N135" s="96"/>
    </row>
    <row r="136" spans="1:14" ht="24">
      <c r="A136" s="94">
        <v>109</v>
      </c>
      <c r="B136" s="95" t="s">
        <v>1347</v>
      </c>
      <c r="C136" s="82" t="s">
        <v>1348</v>
      </c>
      <c r="D136" s="96" t="s">
        <v>993</v>
      </c>
      <c r="E136" s="97">
        <v>0.01</v>
      </c>
      <c r="F136" s="84" t="s">
        <v>1349</v>
      </c>
      <c r="G136" s="84">
        <v>32</v>
      </c>
      <c r="H136" s="98"/>
      <c r="I136" s="98"/>
      <c r="J136" s="84" t="s">
        <v>1350</v>
      </c>
      <c r="K136" s="84">
        <v>139.13999999999999</v>
      </c>
      <c r="L136" s="99"/>
      <c r="M136" s="98">
        <f t="shared" si="4"/>
        <v>4.3481249999999996</v>
      </c>
      <c r="N136" s="96"/>
    </row>
    <row r="137" spans="1:14" ht="24">
      <c r="A137" s="94">
        <v>110</v>
      </c>
      <c r="B137" s="95" t="s">
        <v>1351</v>
      </c>
      <c r="C137" s="82" t="s">
        <v>1352</v>
      </c>
      <c r="D137" s="96" t="s">
        <v>1125</v>
      </c>
      <c r="E137" s="97">
        <v>7.2625000000000002</v>
      </c>
      <c r="F137" s="84" t="s">
        <v>1353</v>
      </c>
      <c r="G137" s="84">
        <v>191</v>
      </c>
      <c r="H137" s="98"/>
      <c r="I137" s="98"/>
      <c r="J137" s="84" t="s">
        <v>1354</v>
      </c>
      <c r="K137" s="84">
        <v>876.01</v>
      </c>
      <c r="L137" s="99"/>
      <c r="M137" s="98">
        <f t="shared" si="4"/>
        <v>4.5864397905759162</v>
      </c>
      <c r="N137" s="96"/>
    </row>
    <row r="138" spans="1:14" ht="24">
      <c r="A138" s="94">
        <v>111</v>
      </c>
      <c r="B138" s="95" t="s">
        <v>1355</v>
      </c>
      <c r="C138" s="82" t="s">
        <v>1356</v>
      </c>
      <c r="D138" s="96" t="s">
        <v>993</v>
      </c>
      <c r="E138" s="97">
        <v>0.05</v>
      </c>
      <c r="F138" s="84" t="s">
        <v>1357</v>
      </c>
      <c r="G138" s="84">
        <v>550.54999999999995</v>
      </c>
      <c r="H138" s="98"/>
      <c r="I138" s="98"/>
      <c r="J138" s="84" t="s">
        <v>1358</v>
      </c>
      <c r="K138" s="84">
        <v>155.5</v>
      </c>
      <c r="L138" s="99"/>
      <c r="M138" s="98">
        <f t="shared" si="4"/>
        <v>0.28244482789937336</v>
      </c>
      <c r="N138" s="96"/>
    </row>
    <row r="139" spans="1:14" ht="24">
      <c r="A139" s="94">
        <v>112</v>
      </c>
      <c r="B139" s="95" t="s">
        <v>1359</v>
      </c>
      <c r="C139" s="82" t="s">
        <v>1360</v>
      </c>
      <c r="D139" s="96" t="s">
        <v>1222</v>
      </c>
      <c r="E139" s="97">
        <v>1</v>
      </c>
      <c r="F139" s="84" t="s">
        <v>1361</v>
      </c>
      <c r="G139" s="84">
        <v>18.09</v>
      </c>
      <c r="H139" s="98"/>
      <c r="I139" s="98"/>
      <c r="J139" s="84" t="s">
        <v>1362</v>
      </c>
      <c r="K139" s="84">
        <v>50.11</v>
      </c>
      <c r="L139" s="99"/>
      <c r="M139" s="98">
        <f t="shared" si="4"/>
        <v>2.7700386954118299</v>
      </c>
      <c r="N139" s="96"/>
    </row>
    <row r="140" spans="1:14" ht="24">
      <c r="A140" s="94">
        <v>113</v>
      </c>
      <c r="B140" s="95" t="s">
        <v>1363</v>
      </c>
      <c r="C140" s="82" t="s">
        <v>1364</v>
      </c>
      <c r="D140" s="96" t="s">
        <v>1089</v>
      </c>
      <c r="E140" s="97">
        <v>30</v>
      </c>
      <c r="F140" s="84" t="s">
        <v>1365</v>
      </c>
      <c r="G140" s="84">
        <v>546</v>
      </c>
      <c r="H140" s="98"/>
      <c r="I140" s="98"/>
      <c r="J140" s="84" t="s">
        <v>1366</v>
      </c>
      <c r="K140" s="84">
        <v>1554.6</v>
      </c>
      <c r="L140" s="99"/>
      <c r="M140" s="98">
        <f t="shared" si="4"/>
        <v>2.8472527472527469</v>
      </c>
      <c r="N140" s="96"/>
    </row>
    <row r="141" spans="1:14" ht="24">
      <c r="A141" s="94">
        <v>114</v>
      </c>
      <c r="B141" s="95" t="s">
        <v>1367</v>
      </c>
      <c r="C141" s="82" t="s">
        <v>1368</v>
      </c>
      <c r="D141" s="96" t="s">
        <v>1089</v>
      </c>
      <c r="E141" s="97">
        <v>8.3000000000000007</v>
      </c>
      <c r="F141" s="84" t="s">
        <v>1369</v>
      </c>
      <c r="G141" s="84">
        <v>520.49</v>
      </c>
      <c r="H141" s="98"/>
      <c r="I141" s="98"/>
      <c r="J141" s="84" t="s">
        <v>1370</v>
      </c>
      <c r="K141" s="84">
        <v>1692.12</v>
      </c>
      <c r="L141" s="99"/>
      <c r="M141" s="98">
        <f t="shared" si="4"/>
        <v>3.2510134680781571</v>
      </c>
      <c r="N141" s="96"/>
    </row>
    <row r="142" spans="1:14" ht="24">
      <c r="A142" s="94">
        <v>115</v>
      </c>
      <c r="B142" s="95" t="s">
        <v>1371</v>
      </c>
      <c r="C142" s="82" t="s">
        <v>1372</v>
      </c>
      <c r="D142" s="96" t="s">
        <v>1222</v>
      </c>
      <c r="E142" s="97">
        <v>1</v>
      </c>
      <c r="F142" s="84" t="s">
        <v>1373</v>
      </c>
      <c r="G142" s="84">
        <v>73.8</v>
      </c>
      <c r="H142" s="98"/>
      <c r="I142" s="98"/>
      <c r="J142" s="84" t="s">
        <v>1374</v>
      </c>
      <c r="K142" s="84">
        <v>415.6</v>
      </c>
      <c r="L142" s="99"/>
      <c r="M142" s="98">
        <f t="shared" si="4"/>
        <v>5.6314363143631443</v>
      </c>
      <c r="N142" s="96"/>
    </row>
    <row r="143" spans="1:14" ht="36">
      <c r="A143" s="94">
        <v>116</v>
      </c>
      <c r="B143" s="95" t="s">
        <v>1375</v>
      </c>
      <c r="C143" s="82" t="s">
        <v>1376</v>
      </c>
      <c r="D143" s="96" t="s">
        <v>1222</v>
      </c>
      <c r="E143" s="97">
        <v>1</v>
      </c>
      <c r="F143" s="84" t="s">
        <v>1377</v>
      </c>
      <c r="G143" s="84">
        <v>13.88</v>
      </c>
      <c r="H143" s="98"/>
      <c r="I143" s="98"/>
      <c r="J143" s="84" t="s">
        <v>1378</v>
      </c>
      <c r="K143" s="84">
        <v>50</v>
      </c>
      <c r="L143" s="99"/>
      <c r="M143" s="98">
        <f t="shared" si="4"/>
        <v>3.6023054755043225</v>
      </c>
      <c r="N143" s="96"/>
    </row>
    <row r="144" spans="1:14" ht="48">
      <c r="A144" s="94">
        <v>117</v>
      </c>
      <c r="B144" s="95" t="s">
        <v>1379</v>
      </c>
      <c r="C144" s="82" t="s">
        <v>1380</v>
      </c>
      <c r="D144" s="96" t="s">
        <v>1125</v>
      </c>
      <c r="E144" s="97">
        <v>8.3000000000000007</v>
      </c>
      <c r="F144" s="84" t="s">
        <v>1381</v>
      </c>
      <c r="G144" s="84">
        <v>129.22999999999999</v>
      </c>
      <c r="H144" s="98"/>
      <c r="I144" s="98"/>
      <c r="J144" s="84" t="s">
        <v>1382</v>
      </c>
      <c r="K144" s="84">
        <v>454.92</v>
      </c>
      <c r="L144" s="99"/>
      <c r="M144" s="98">
        <f t="shared" si="4"/>
        <v>3.5202352394954737</v>
      </c>
      <c r="N144" s="96"/>
    </row>
    <row r="145" spans="1:14" ht="36">
      <c r="A145" s="94">
        <v>118</v>
      </c>
      <c r="B145" s="95" t="s">
        <v>1383</v>
      </c>
      <c r="C145" s="82" t="s">
        <v>1384</v>
      </c>
      <c r="D145" s="96" t="s">
        <v>1222</v>
      </c>
      <c r="E145" s="97">
        <v>1</v>
      </c>
      <c r="F145" s="84" t="s">
        <v>1385</v>
      </c>
      <c r="G145" s="84">
        <v>62.35</v>
      </c>
      <c r="H145" s="98"/>
      <c r="I145" s="98"/>
      <c r="J145" s="84" t="s">
        <v>1386</v>
      </c>
      <c r="K145" s="84">
        <v>111.78</v>
      </c>
      <c r="L145" s="99"/>
      <c r="M145" s="98">
        <f t="shared" si="4"/>
        <v>1.7927826784282277</v>
      </c>
      <c r="N145" s="96"/>
    </row>
    <row r="146" spans="1:14" ht="24">
      <c r="A146" s="94">
        <v>119</v>
      </c>
      <c r="B146" s="95" t="s">
        <v>1387</v>
      </c>
      <c r="C146" s="82" t="s">
        <v>1253</v>
      </c>
      <c r="D146" s="96" t="s">
        <v>1222</v>
      </c>
      <c r="E146" s="97">
        <v>1</v>
      </c>
      <c r="F146" s="84" t="s">
        <v>1254</v>
      </c>
      <c r="G146" s="84">
        <v>18.600000000000001</v>
      </c>
      <c r="H146" s="98"/>
      <c r="I146" s="98"/>
      <c r="J146" s="84" t="s">
        <v>1255</v>
      </c>
      <c r="K146" s="84">
        <v>34.479999999999997</v>
      </c>
      <c r="L146" s="99"/>
      <c r="M146" s="98">
        <f t="shared" si="4"/>
        <v>1.8537634408602148</v>
      </c>
      <c r="N146" s="96"/>
    </row>
    <row r="147" spans="1:14" ht="36">
      <c r="A147" s="94">
        <v>120</v>
      </c>
      <c r="B147" s="95" t="s">
        <v>1388</v>
      </c>
      <c r="C147" s="82" t="s">
        <v>1389</v>
      </c>
      <c r="D147" s="96" t="s">
        <v>1222</v>
      </c>
      <c r="E147" s="97">
        <v>4</v>
      </c>
      <c r="F147" s="84" t="s">
        <v>1259</v>
      </c>
      <c r="G147" s="84">
        <v>89.2</v>
      </c>
      <c r="H147" s="98"/>
      <c r="I147" s="98"/>
      <c r="J147" s="84" t="s">
        <v>1390</v>
      </c>
      <c r="K147" s="84">
        <v>394.32</v>
      </c>
      <c r="L147" s="99"/>
      <c r="M147" s="98">
        <f t="shared" si="4"/>
        <v>4.420627802690583</v>
      </c>
      <c r="N147" s="96"/>
    </row>
    <row r="148" spans="1:14" ht="36">
      <c r="A148" s="94">
        <v>121</v>
      </c>
      <c r="B148" s="95" t="s">
        <v>1391</v>
      </c>
      <c r="C148" s="82" t="s">
        <v>1392</v>
      </c>
      <c r="D148" s="96" t="s">
        <v>1222</v>
      </c>
      <c r="E148" s="97">
        <v>4</v>
      </c>
      <c r="F148" s="84" t="s">
        <v>1269</v>
      </c>
      <c r="G148" s="84">
        <v>99.6</v>
      </c>
      <c r="H148" s="98"/>
      <c r="I148" s="98"/>
      <c r="J148" s="84" t="s">
        <v>1393</v>
      </c>
      <c r="K148" s="84">
        <v>467</v>
      </c>
      <c r="L148" s="99"/>
      <c r="M148" s="98">
        <f t="shared" si="4"/>
        <v>4.6887550200803219</v>
      </c>
      <c r="N148" s="96"/>
    </row>
    <row r="149" spans="1:14" ht="36">
      <c r="A149" s="94">
        <v>122</v>
      </c>
      <c r="B149" s="95" t="s">
        <v>1394</v>
      </c>
      <c r="C149" s="82" t="s">
        <v>1395</v>
      </c>
      <c r="D149" s="96" t="s">
        <v>1222</v>
      </c>
      <c r="E149" s="97">
        <v>1</v>
      </c>
      <c r="F149" s="84" t="s">
        <v>1396</v>
      </c>
      <c r="G149" s="84">
        <v>42.8</v>
      </c>
      <c r="H149" s="98"/>
      <c r="I149" s="98"/>
      <c r="J149" s="84" t="s">
        <v>1397</v>
      </c>
      <c r="K149" s="84">
        <v>205.6</v>
      </c>
      <c r="L149" s="99"/>
      <c r="M149" s="98">
        <f t="shared" si="4"/>
        <v>4.8037383177570092</v>
      </c>
      <c r="N149" s="96"/>
    </row>
    <row r="150" spans="1:14" ht="36">
      <c r="A150" s="94">
        <v>123</v>
      </c>
      <c r="B150" s="95" t="s">
        <v>1398</v>
      </c>
      <c r="C150" s="82" t="s">
        <v>1399</v>
      </c>
      <c r="D150" s="96" t="s">
        <v>1222</v>
      </c>
      <c r="E150" s="97">
        <v>1</v>
      </c>
      <c r="F150" s="84" t="s">
        <v>1400</v>
      </c>
      <c r="G150" s="84">
        <v>67.8</v>
      </c>
      <c r="H150" s="98"/>
      <c r="I150" s="98"/>
      <c r="J150" s="84" t="s">
        <v>1401</v>
      </c>
      <c r="K150" s="84">
        <v>387.06</v>
      </c>
      <c r="L150" s="99"/>
      <c r="M150" s="98">
        <f t="shared" si="4"/>
        <v>5.7088495575221243</v>
      </c>
      <c r="N150" s="96"/>
    </row>
    <row r="151" spans="1:14" ht="36">
      <c r="A151" s="94">
        <v>124</v>
      </c>
      <c r="B151" s="95" t="s">
        <v>1402</v>
      </c>
      <c r="C151" s="82" t="s">
        <v>1403</v>
      </c>
      <c r="D151" s="96" t="s">
        <v>1222</v>
      </c>
      <c r="E151" s="97">
        <v>2</v>
      </c>
      <c r="F151" s="84" t="s">
        <v>1404</v>
      </c>
      <c r="G151" s="84">
        <v>119</v>
      </c>
      <c r="H151" s="98"/>
      <c r="I151" s="98"/>
      <c r="J151" s="84" t="s">
        <v>1405</v>
      </c>
      <c r="K151" s="84">
        <v>525.72</v>
      </c>
      <c r="L151" s="99"/>
      <c r="M151" s="98">
        <f t="shared" si="4"/>
        <v>4.4178151260504208</v>
      </c>
      <c r="N151" s="96"/>
    </row>
    <row r="152" spans="1:14" ht="24">
      <c r="A152" s="94">
        <v>125</v>
      </c>
      <c r="B152" s="95" t="s">
        <v>1406</v>
      </c>
      <c r="C152" s="82" t="s">
        <v>1407</v>
      </c>
      <c r="D152" s="96" t="s">
        <v>1222</v>
      </c>
      <c r="E152" s="97">
        <v>1</v>
      </c>
      <c r="F152" s="84" t="s">
        <v>1408</v>
      </c>
      <c r="G152" s="84">
        <v>29.3</v>
      </c>
      <c r="H152" s="98"/>
      <c r="I152" s="98"/>
      <c r="J152" s="84" t="s">
        <v>1409</v>
      </c>
      <c r="K152" s="84">
        <v>74.81</v>
      </c>
      <c r="L152" s="99"/>
      <c r="M152" s="98">
        <f t="shared" si="4"/>
        <v>2.5532423208191126</v>
      </c>
      <c r="N152" s="96"/>
    </row>
    <row r="153" spans="1:14" ht="24">
      <c r="A153" s="94">
        <v>126</v>
      </c>
      <c r="B153" s="95" t="s">
        <v>1410</v>
      </c>
      <c r="C153" s="82" t="s">
        <v>1411</v>
      </c>
      <c r="D153" s="96" t="s">
        <v>1222</v>
      </c>
      <c r="E153" s="97">
        <v>9</v>
      </c>
      <c r="F153" s="84" t="s">
        <v>1412</v>
      </c>
      <c r="G153" s="84">
        <v>391.5</v>
      </c>
      <c r="H153" s="98"/>
      <c r="I153" s="98"/>
      <c r="J153" s="84" t="s">
        <v>1413</v>
      </c>
      <c r="K153" s="84">
        <v>1046.8800000000001</v>
      </c>
      <c r="L153" s="99"/>
      <c r="M153" s="98">
        <f t="shared" si="4"/>
        <v>2.6740229885057474</v>
      </c>
      <c r="N153" s="96"/>
    </row>
    <row r="154" spans="1:14" ht="24">
      <c r="A154" s="94">
        <v>127</v>
      </c>
      <c r="B154" s="95" t="s">
        <v>1410</v>
      </c>
      <c r="C154" s="82" t="s">
        <v>1414</v>
      </c>
      <c r="D154" s="96" t="s">
        <v>1222</v>
      </c>
      <c r="E154" s="97">
        <v>5</v>
      </c>
      <c r="F154" s="84" t="s">
        <v>1412</v>
      </c>
      <c r="G154" s="84">
        <v>217.5</v>
      </c>
      <c r="H154" s="98"/>
      <c r="I154" s="98"/>
      <c r="J154" s="84" t="s">
        <v>1413</v>
      </c>
      <c r="K154" s="84">
        <v>581.6</v>
      </c>
      <c r="L154" s="99"/>
      <c r="M154" s="98">
        <f t="shared" si="4"/>
        <v>2.6740229885057474</v>
      </c>
      <c r="N154" s="96"/>
    </row>
    <row r="155" spans="1:14" ht="24">
      <c r="A155" s="94">
        <v>128</v>
      </c>
      <c r="B155" s="95" t="s">
        <v>1410</v>
      </c>
      <c r="C155" s="82" t="s">
        <v>1415</v>
      </c>
      <c r="D155" s="96" t="s">
        <v>1222</v>
      </c>
      <c r="E155" s="97">
        <v>4</v>
      </c>
      <c r="F155" s="84" t="s">
        <v>1412</v>
      </c>
      <c r="G155" s="84">
        <v>174</v>
      </c>
      <c r="H155" s="98"/>
      <c r="I155" s="98"/>
      <c r="J155" s="84" t="s">
        <v>1413</v>
      </c>
      <c r="K155" s="84">
        <v>465.28</v>
      </c>
      <c r="L155" s="99"/>
      <c r="M155" s="98">
        <f t="shared" si="4"/>
        <v>2.6740229885057469</v>
      </c>
      <c r="N155" s="96"/>
    </row>
    <row r="156" spans="1:14" ht="24">
      <c r="A156" s="94">
        <v>129</v>
      </c>
      <c r="B156" s="95" t="s">
        <v>1416</v>
      </c>
      <c r="C156" s="82" t="s">
        <v>1417</v>
      </c>
      <c r="D156" s="96" t="s">
        <v>1222</v>
      </c>
      <c r="E156" s="97">
        <v>2</v>
      </c>
      <c r="F156" s="84" t="s">
        <v>1418</v>
      </c>
      <c r="G156" s="84">
        <v>121.6</v>
      </c>
      <c r="H156" s="98"/>
      <c r="I156" s="98"/>
      <c r="J156" s="84" t="s">
        <v>1419</v>
      </c>
      <c r="K156" s="84">
        <v>378.78</v>
      </c>
      <c r="L156" s="99"/>
      <c r="M156" s="98">
        <f t="shared" si="4"/>
        <v>3.1149671052631578</v>
      </c>
      <c r="N156" s="96"/>
    </row>
    <row r="157" spans="1:14" ht="24">
      <c r="A157" s="94">
        <v>130</v>
      </c>
      <c r="B157" s="95" t="s">
        <v>1420</v>
      </c>
      <c r="C157" s="82" t="s">
        <v>1421</v>
      </c>
      <c r="D157" s="96" t="s">
        <v>1222</v>
      </c>
      <c r="E157" s="97">
        <v>2</v>
      </c>
      <c r="F157" s="84" t="s">
        <v>1422</v>
      </c>
      <c r="G157" s="84">
        <v>184.94</v>
      </c>
      <c r="H157" s="98"/>
      <c r="I157" s="98"/>
      <c r="J157" s="84" t="s">
        <v>1423</v>
      </c>
      <c r="K157" s="84">
        <v>610.58000000000004</v>
      </c>
      <c r="L157" s="99"/>
      <c r="M157" s="98">
        <f t="shared" si="4"/>
        <v>3.3015031902238565</v>
      </c>
      <c r="N157" s="96"/>
    </row>
    <row r="158" spans="1:14" ht="24">
      <c r="A158" s="94">
        <v>131</v>
      </c>
      <c r="B158" s="95" t="s">
        <v>1424</v>
      </c>
      <c r="C158" s="82" t="s">
        <v>1425</v>
      </c>
      <c r="D158" s="96" t="s">
        <v>1426</v>
      </c>
      <c r="E158" s="97">
        <v>0.2</v>
      </c>
      <c r="F158" s="84" t="s">
        <v>1427</v>
      </c>
      <c r="G158" s="84">
        <v>15.54</v>
      </c>
      <c r="H158" s="98"/>
      <c r="I158" s="98"/>
      <c r="J158" s="84" t="s">
        <v>1428</v>
      </c>
      <c r="K158" s="84">
        <v>72.64</v>
      </c>
      <c r="L158" s="99"/>
      <c r="M158" s="98">
        <f t="shared" si="4"/>
        <v>4.6743886743886751</v>
      </c>
      <c r="N158" s="96"/>
    </row>
    <row r="159" spans="1:14" ht="48">
      <c r="A159" s="94">
        <v>132</v>
      </c>
      <c r="B159" s="95" t="s">
        <v>1429</v>
      </c>
      <c r="C159" s="82" t="s">
        <v>1430</v>
      </c>
      <c r="D159" s="96" t="s">
        <v>1222</v>
      </c>
      <c r="E159" s="97">
        <v>1</v>
      </c>
      <c r="F159" s="84" t="s">
        <v>1431</v>
      </c>
      <c r="G159" s="84">
        <v>139.18</v>
      </c>
      <c r="H159" s="98"/>
      <c r="I159" s="98"/>
      <c r="J159" s="84" t="s">
        <v>1432</v>
      </c>
      <c r="K159" s="84">
        <v>236.66</v>
      </c>
      <c r="L159" s="99"/>
      <c r="M159" s="98">
        <f t="shared" si="4"/>
        <v>1.7003879867797096</v>
      </c>
      <c r="N159" s="96"/>
    </row>
    <row r="160" spans="1:14" ht="24">
      <c r="A160" s="94">
        <v>133</v>
      </c>
      <c r="B160" s="95" t="s">
        <v>1433</v>
      </c>
      <c r="C160" s="82" t="s">
        <v>1434</v>
      </c>
      <c r="D160" s="96" t="s">
        <v>1222</v>
      </c>
      <c r="E160" s="97">
        <v>1</v>
      </c>
      <c r="F160" s="84" t="s">
        <v>1435</v>
      </c>
      <c r="G160" s="84">
        <v>700</v>
      </c>
      <c r="H160" s="98"/>
      <c r="I160" s="98"/>
      <c r="J160" s="84" t="s">
        <v>1436</v>
      </c>
      <c r="K160" s="84">
        <v>896.57</v>
      </c>
      <c r="L160" s="99"/>
      <c r="M160" s="98">
        <f t="shared" si="4"/>
        <v>1.2808142857142857</v>
      </c>
      <c r="N160" s="96"/>
    </row>
    <row r="161" spans="1:14" ht="36">
      <c r="A161" s="94">
        <v>134</v>
      </c>
      <c r="B161" s="95" t="s">
        <v>1437</v>
      </c>
      <c r="C161" s="82" t="s">
        <v>1438</v>
      </c>
      <c r="D161" s="96" t="s">
        <v>1222</v>
      </c>
      <c r="E161" s="97">
        <v>1</v>
      </c>
      <c r="F161" s="84" t="s">
        <v>1439</v>
      </c>
      <c r="G161" s="84">
        <v>257.58999999999997</v>
      </c>
      <c r="H161" s="98"/>
      <c r="I161" s="98"/>
      <c r="J161" s="84" t="s">
        <v>1440</v>
      </c>
      <c r="K161" s="84">
        <v>401.92</v>
      </c>
      <c r="L161" s="99"/>
      <c r="M161" s="98">
        <f t="shared" si="4"/>
        <v>1.5603090182072288</v>
      </c>
      <c r="N161" s="96"/>
    </row>
    <row r="162" spans="1:14" ht="36">
      <c r="A162" s="94">
        <v>135</v>
      </c>
      <c r="B162" s="95" t="s">
        <v>1441</v>
      </c>
      <c r="C162" s="82" t="s">
        <v>1442</v>
      </c>
      <c r="D162" s="96" t="s">
        <v>1222</v>
      </c>
      <c r="E162" s="97">
        <v>1</v>
      </c>
      <c r="F162" s="84" t="s">
        <v>1443</v>
      </c>
      <c r="G162" s="84">
        <v>201.21</v>
      </c>
      <c r="H162" s="98"/>
      <c r="I162" s="98"/>
      <c r="J162" s="84" t="s">
        <v>1444</v>
      </c>
      <c r="K162" s="84">
        <v>426.4</v>
      </c>
      <c r="L162" s="99"/>
      <c r="M162" s="98">
        <f t="shared" ref="M162:M167" si="5">IF(ISNUMBER(K162/G162),IF(NOT(K162/G162=0),K162/G162, " "), " ")</f>
        <v>2.1191789672481485</v>
      </c>
      <c r="N162" s="96"/>
    </row>
    <row r="163" spans="1:14" ht="36">
      <c r="A163" s="94">
        <v>136</v>
      </c>
      <c r="B163" s="95" t="s">
        <v>1445</v>
      </c>
      <c r="C163" s="82" t="s">
        <v>1446</v>
      </c>
      <c r="D163" s="96" t="s">
        <v>1222</v>
      </c>
      <c r="E163" s="97">
        <v>2</v>
      </c>
      <c r="F163" s="84" t="s">
        <v>1447</v>
      </c>
      <c r="G163" s="84">
        <v>82</v>
      </c>
      <c r="H163" s="98"/>
      <c r="I163" s="98"/>
      <c r="J163" s="84" t="s">
        <v>1448</v>
      </c>
      <c r="K163" s="84">
        <v>219.52</v>
      </c>
      <c r="L163" s="99"/>
      <c r="M163" s="98">
        <f t="shared" si="5"/>
        <v>2.6770731707317075</v>
      </c>
      <c r="N163" s="96"/>
    </row>
    <row r="164" spans="1:14" ht="24">
      <c r="A164" s="94">
        <v>137</v>
      </c>
      <c r="B164" s="95" t="s">
        <v>1449</v>
      </c>
      <c r="C164" s="82" t="s">
        <v>1450</v>
      </c>
      <c r="D164" s="96" t="s">
        <v>1222</v>
      </c>
      <c r="E164" s="97">
        <v>14</v>
      </c>
      <c r="F164" s="84" t="s">
        <v>1451</v>
      </c>
      <c r="G164" s="84">
        <v>34.299999999999997</v>
      </c>
      <c r="H164" s="98"/>
      <c r="I164" s="98"/>
      <c r="J164" s="84" t="s">
        <v>1452</v>
      </c>
      <c r="K164" s="84">
        <v>85.96</v>
      </c>
      <c r="L164" s="99"/>
      <c r="M164" s="98">
        <f t="shared" si="5"/>
        <v>2.5061224489795917</v>
      </c>
      <c r="N164" s="96"/>
    </row>
    <row r="165" spans="1:14" ht="24">
      <c r="A165" s="94">
        <v>138</v>
      </c>
      <c r="B165" s="95" t="s">
        <v>1453</v>
      </c>
      <c r="C165" s="82" t="s">
        <v>1454</v>
      </c>
      <c r="D165" s="96" t="s">
        <v>1180</v>
      </c>
      <c r="E165" s="97">
        <v>26.5</v>
      </c>
      <c r="F165" s="84" t="s">
        <v>1455</v>
      </c>
      <c r="G165" s="84">
        <v>448.38</v>
      </c>
      <c r="H165" s="98"/>
      <c r="I165" s="98"/>
      <c r="J165" s="84" t="s">
        <v>1456</v>
      </c>
      <c r="K165" s="84">
        <v>1260.8699999999999</v>
      </c>
      <c r="L165" s="99"/>
      <c r="M165" s="98">
        <f t="shared" si="5"/>
        <v>2.8120567375886525</v>
      </c>
      <c r="N165" s="96"/>
    </row>
    <row r="166" spans="1:14" ht="24">
      <c r="A166" s="94">
        <v>139</v>
      </c>
      <c r="B166" s="95" t="s">
        <v>1457</v>
      </c>
      <c r="C166" s="82" t="s">
        <v>1458</v>
      </c>
      <c r="D166" s="96" t="s">
        <v>1222</v>
      </c>
      <c r="E166" s="97">
        <v>5</v>
      </c>
      <c r="F166" s="84" t="s">
        <v>1459</v>
      </c>
      <c r="G166" s="84">
        <v>4.75</v>
      </c>
      <c r="H166" s="98"/>
      <c r="I166" s="98"/>
      <c r="J166" s="84" t="s">
        <v>1460</v>
      </c>
      <c r="K166" s="84">
        <v>21.15</v>
      </c>
      <c r="L166" s="99"/>
      <c r="M166" s="98">
        <f t="shared" si="5"/>
        <v>4.4526315789473685</v>
      </c>
      <c r="N166" s="96"/>
    </row>
    <row r="167" spans="1:14" ht="48">
      <c r="A167" s="94">
        <v>140</v>
      </c>
      <c r="B167" s="95" t="s">
        <v>1461</v>
      </c>
      <c r="C167" s="82" t="s">
        <v>1462</v>
      </c>
      <c r="D167" s="96" t="s">
        <v>1222</v>
      </c>
      <c r="E167" s="97">
        <v>18</v>
      </c>
      <c r="F167" s="84" t="s">
        <v>1463</v>
      </c>
      <c r="G167" s="84">
        <v>224.28</v>
      </c>
      <c r="H167" s="98"/>
      <c r="I167" s="98"/>
      <c r="J167" s="84" t="s">
        <v>1464</v>
      </c>
      <c r="K167" s="84">
        <v>525.96</v>
      </c>
      <c r="L167" s="99"/>
      <c r="M167" s="98">
        <f t="shared" si="5"/>
        <v>2.3451043338683788</v>
      </c>
      <c r="N167" s="96"/>
    </row>
    <row r="168" spans="1:14" ht="19.350000000000001" customHeight="1">
      <c r="A168" s="154" t="s">
        <v>1465</v>
      </c>
      <c r="B168" s="155"/>
      <c r="C168" s="155"/>
      <c r="D168" s="155"/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</row>
    <row r="169" spans="1:14" ht="19.350000000000001" customHeight="1">
      <c r="A169" s="119" t="s">
        <v>1000</v>
      </c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</row>
    <row r="170" spans="1:14" ht="24">
      <c r="A170" s="94">
        <v>141</v>
      </c>
      <c r="B170" s="95" t="s">
        <v>1466</v>
      </c>
      <c r="C170" s="82" t="s">
        <v>1467</v>
      </c>
      <c r="D170" s="96" t="s">
        <v>1089</v>
      </c>
      <c r="E170" s="97">
        <v>9.5449999999999999</v>
      </c>
      <c r="F170" s="84" t="s">
        <v>934</v>
      </c>
      <c r="G170" s="84"/>
      <c r="H170" s="98"/>
      <c r="I170" s="98"/>
      <c r="J170" s="84" t="s">
        <v>934</v>
      </c>
      <c r="K170" s="84"/>
      <c r="L170" s="99"/>
      <c r="M170" s="98" t="str">
        <f t="shared" ref="M170:M175" si="6">IF(ISNUMBER(K170/G170),IF(NOT(K170/G170=0),K170/G170, " "), " ")</f>
        <v xml:space="preserve"> </v>
      </c>
      <c r="N170" s="96"/>
    </row>
    <row r="171" spans="1:14" ht="24">
      <c r="A171" s="94">
        <v>142</v>
      </c>
      <c r="B171" s="95" t="s">
        <v>1468</v>
      </c>
      <c r="C171" s="82" t="s">
        <v>1469</v>
      </c>
      <c r="D171" s="96" t="s">
        <v>1089</v>
      </c>
      <c r="E171" s="97">
        <v>29.48</v>
      </c>
      <c r="F171" s="84" t="s">
        <v>934</v>
      </c>
      <c r="G171" s="84"/>
      <c r="H171" s="98"/>
      <c r="I171" s="98"/>
      <c r="J171" s="84" t="s">
        <v>934</v>
      </c>
      <c r="K171" s="84"/>
      <c r="L171" s="99"/>
      <c r="M171" s="98" t="str">
        <f t="shared" si="6"/>
        <v xml:space="preserve"> </v>
      </c>
      <c r="N171" s="96"/>
    </row>
    <row r="172" spans="1:14" ht="24">
      <c r="A172" s="94">
        <v>143</v>
      </c>
      <c r="B172" s="95" t="s">
        <v>1470</v>
      </c>
      <c r="C172" s="82" t="s">
        <v>1471</v>
      </c>
      <c r="D172" s="96" t="s">
        <v>1222</v>
      </c>
      <c r="E172" s="97">
        <v>26</v>
      </c>
      <c r="F172" s="84" t="s">
        <v>934</v>
      </c>
      <c r="G172" s="84"/>
      <c r="H172" s="98"/>
      <c r="I172" s="98"/>
      <c r="J172" s="84" t="s">
        <v>934</v>
      </c>
      <c r="K172" s="84"/>
      <c r="L172" s="99"/>
      <c r="M172" s="98" t="str">
        <f t="shared" si="6"/>
        <v xml:space="preserve"> </v>
      </c>
      <c r="N172" s="96"/>
    </row>
    <row r="173" spans="1:14" ht="24">
      <c r="A173" s="94">
        <v>144</v>
      </c>
      <c r="B173" s="95" t="s">
        <v>1472</v>
      </c>
      <c r="C173" s="82" t="s">
        <v>1473</v>
      </c>
      <c r="D173" s="96" t="s">
        <v>993</v>
      </c>
      <c r="E173" s="97">
        <v>8.3000000000000001E-3</v>
      </c>
      <c r="F173" s="84" t="s">
        <v>934</v>
      </c>
      <c r="G173" s="84"/>
      <c r="H173" s="98"/>
      <c r="I173" s="98"/>
      <c r="J173" s="84" t="s">
        <v>934</v>
      </c>
      <c r="K173" s="84"/>
      <c r="L173" s="99"/>
      <c r="M173" s="98" t="str">
        <f t="shared" si="6"/>
        <v xml:space="preserve"> </v>
      </c>
      <c r="N173" s="96"/>
    </row>
    <row r="174" spans="1:14" ht="24">
      <c r="A174" s="94">
        <v>145</v>
      </c>
      <c r="B174" s="95" t="s">
        <v>1474</v>
      </c>
      <c r="C174" s="82" t="s">
        <v>1475</v>
      </c>
      <c r="D174" s="96" t="s">
        <v>993</v>
      </c>
      <c r="E174" s="97">
        <v>9.6699999999999994E-2</v>
      </c>
      <c r="F174" s="84" t="s">
        <v>934</v>
      </c>
      <c r="G174" s="84"/>
      <c r="H174" s="98"/>
      <c r="I174" s="98"/>
      <c r="J174" s="84" t="s">
        <v>934</v>
      </c>
      <c r="K174" s="84"/>
      <c r="L174" s="99"/>
      <c r="M174" s="98" t="str">
        <f t="shared" si="6"/>
        <v xml:space="preserve"> </v>
      </c>
      <c r="N174" s="96"/>
    </row>
    <row r="175" spans="1:14" ht="24">
      <c r="A175" s="100">
        <v>146</v>
      </c>
      <c r="B175" s="101" t="s">
        <v>1476</v>
      </c>
      <c r="C175" s="88" t="s">
        <v>1477</v>
      </c>
      <c r="D175" s="102" t="s">
        <v>993</v>
      </c>
      <c r="E175" s="103">
        <v>1.8969</v>
      </c>
      <c r="F175" s="90" t="s">
        <v>934</v>
      </c>
      <c r="G175" s="90"/>
      <c r="H175" s="104"/>
      <c r="I175" s="104"/>
      <c r="J175" s="90" t="s">
        <v>934</v>
      </c>
      <c r="K175" s="90"/>
      <c r="L175" s="105"/>
      <c r="M175" s="104" t="str">
        <f t="shared" si="6"/>
        <v xml:space="preserve"> </v>
      </c>
      <c r="N175" s="102"/>
    </row>
    <row r="176" spans="1:14">
      <c r="A176" s="113" t="s">
        <v>826</v>
      </c>
      <c r="B176" s="114"/>
      <c r="C176" s="114"/>
      <c r="D176" s="114"/>
      <c r="E176" s="114"/>
      <c r="F176" s="114"/>
      <c r="G176" s="106">
        <v>27773</v>
      </c>
      <c r="H176" s="107"/>
      <c r="I176" s="107"/>
      <c r="J176" s="107"/>
      <c r="K176" s="106">
        <v>173113</v>
      </c>
      <c r="L176" s="108"/>
      <c r="M176" s="106">
        <f t="shared" ref="M176:M203" ca="1" si="7">IF(ISNUMBER(INDIRECT("K" &amp; ROW())/INDIRECT("G" &amp; ROW())),INDIRECT("K" &amp; ROW())/INDIRECT("G" &amp; ROW()), " ")</f>
        <v>6.2331401000972164</v>
      </c>
      <c r="N176" s="92" t="s">
        <v>1478</v>
      </c>
    </row>
    <row r="177" spans="1:14">
      <c r="A177" s="113" t="s">
        <v>831</v>
      </c>
      <c r="B177" s="114"/>
      <c r="C177" s="114"/>
      <c r="D177" s="114"/>
      <c r="E177" s="114"/>
      <c r="F177" s="114"/>
      <c r="G177" s="106"/>
      <c r="H177" s="107"/>
      <c r="I177" s="107"/>
      <c r="J177" s="107"/>
      <c r="K177" s="106"/>
      <c r="L177" s="108"/>
      <c r="M177" s="106" t="str">
        <f t="shared" ca="1" si="7"/>
        <v xml:space="preserve"> </v>
      </c>
      <c r="N177" s="92" t="s">
        <v>1478</v>
      </c>
    </row>
    <row r="178" spans="1:14">
      <c r="A178" s="113" t="s">
        <v>832</v>
      </c>
      <c r="B178" s="114"/>
      <c r="C178" s="114"/>
      <c r="D178" s="114"/>
      <c r="E178" s="114"/>
      <c r="F178" s="114"/>
      <c r="G178" s="106">
        <v>10367</v>
      </c>
      <c r="H178" s="107"/>
      <c r="I178" s="107"/>
      <c r="J178" s="107"/>
      <c r="K178" s="106">
        <v>114260</v>
      </c>
      <c r="L178" s="108"/>
      <c r="M178" s="106">
        <f t="shared" ca="1" si="7"/>
        <v>11.021510562361339</v>
      </c>
      <c r="N178" s="92" t="s">
        <v>1478</v>
      </c>
    </row>
    <row r="179" spans="1:14">
      <c r="A179" s="113" t="s">
        <v>833</v>
      </c>
      <c r="B179" s="114"/>
      <c r="C179" s="114"/>
      <c r="D179" s="114"/>
      <c r="E179" s="114"/>
      <c r="F179" s="114"/>
      <c r="G179" s="106">
        <v>15681</v>
      </c>
      <c r="H179" s="107"/>
      <c r="I179" s="107"/>
      <c r="J179" s="107"/>
      <c r="K179" s="106">
        <v>50748</v>
      </c>
      <c r="L179" s="108"/>
      <c r="M179" s="106">
        <f t="shared" ca="1" si="7"/>
        <v>3.2362731968624452</v>
      </c>
      <c r="N179" s="92" t="s">
        <v>1478</v>
      </c>
    </row>
    <row r="180" spans="1:14">
      <c r="A180" s="113" t="s">
        <v>834</v>
      </c>
      <c r="B180" s="114"/>
      <c r="C180" s="114"/>
      <c r="D180" s="114"/>
      <c r="E180" s="114"/>
      <c r="F180" s="114"/>
      <c r="G180" s="106">
        <v>1825</v>
      </c>
      <c r="H180" s="107"/>
      <c r="I180" s="107"/>
      <c r="J180" s="107"/>
      <c r="K180" s="106">
        <v>9194</v>
      </c>
      <c r="L180" s="108"/>
      <c r="M180" s="106">
        <f t="shared" ca="1" si="7"/>
        <v>5.037808219178082</v>
      </c>
      <c r="N180" s="92" t="s">
        <v>1478</v>
      </c>
    </row>
    <row r="181" spans="1:14">
      <c r="A181" s="115" t="s">
        <v>835</v>
      </c>
      <c r="B181" s="116"/>
      <c r="C181" s="116"/>
      <c r="D181" s="116"/>
      <c r="E181" s="116"/>
      <c r="F181" s="116"/>
      <c r="G181" s="109">
        <v>8749</v>
      </c>
      <c r="H181" s="110"/>
      <c r="I181" s="110"/>
      <c r="J181" s="110"/>
      <c r="K181" s="109">
        <v>82073</v>
      </c>
      <c r="L181" s="111"/>
      <c r="M181" s="109">
        <f t="shared" ca="1" si="7"/>
        <v>9.3808435249742832</v>
      </c>
      <c r="N181" s="93" t="s">
        <v>1478</v>
      </c>
    </row>
    <row r="182" spans="1:14">
      <c r="A182" s="115" t="s">
        <v>836</v>
      </c>
      <c r="B182" s="116"/>
      <c r="C182" s="116"/>
      <c r="D182" s="116"/>
      <c r="E182" s="116"/>
      <c r="F182" s="116"/>
      <c r="G182" s="109">
        <v>5558</v>
      </c>
      <c r="H182" s="110"/>
      <c r="I182" s="110"/>
      <c r="J182" s="110"/>
      <c r="K182" s="109">
        <v>48976</v>
      </c>
      <c r="L182" s="111"/>
      <c r="M182" s="109">
        <f t="shared" ca="1" si="7"/>
        <v>8.8118028067650229</v>
      </c>
      <c r="N182" s="93" t="s">
        <v>1478</v>
      </c>
    </row>
    <row r="183" spans="1:14">
      <c r="A183" s="115" t="s">
        <v>837</v>
      </c>
      <c r="B183" s="116"/>
      <c r="C183" s="116"/>
      <c r="D183" s="116"/>
      <c r="E183" s="116"/>
      <c r="F183" s="116"/>
      <c r="G183" s="109"/>
      <c r="H183" s="110"/>
      <c r="I183" s="110"/>
      <c r="J183" s="110"/>
      <c r="K183" s="109"/>
      <c r="L183" s="111"/>
      <c r="M183" s="109" t="str">
        <f t="shared" ca="1" si="7"/>
        <v xml:space="preserve"> </v>
      </c>
      <c r="N183" s="93" t="s">
        <v>1478</v>
      </c>
    </row>
    <row r="184" spans="1:14" ht="30" customHeight="1">
      <c r="A184" s="113" t="s">
        <v>838</v>
      </c>
      <c r="B184" s="114"/>
      <c r="C184" s="114"/>
      <c r="D184" s="114"/>
      <c r="E184" s="114"/>
      <c r="F184" s="114"/>
      <c r="G184" s="106">
        <v>10970</v>
      </c>
      <c r="H184" s="107"/>
      <c r="I184" s="107"/>
      <c r="J184" s="107"/>
      <c r="K184" s="106">
        <v>70297</v>
      </c>
      <c r="L184" s="108"/>
      <c r="M184" s="106">
        <f t="shared" ca="1" si="7"/>
        <v>6.4081130355515041</v>
      </c>
      <c r="N184" s="92" t="s">
        <v>1478</v>
      </c>
    </row>
    <row r="185" spans="1:14" ht="30" customHeight="1">
      <c r="A185" s="113" t="s">
        <v>839</v>
      </c>
      <c r="B185" s="114"/>
      <c r="C185" s="114"/>
      <c r="D185" s="114"/>
      <c r="E185" s="114"/>
      <c r="F185" s="114"/>
      <c r="G185" s="106">
        <v>951</v>
      </c>
      <c r="H185" s="107"/>
      <c r="I185" s="107"/>
      <c r="J185" s="107"/>
      <c r="K185" s="106">
        <v>6628</v>
      </c>
      <c r="L185" s="108"/>
      <c r="M185" s="106">
        <f t="shared" ca="1" si="7"/>
        <v>6.9695057833859098</v>
      </c>
      <c r="N185" s="92" t="s">
        <v>1478</v>
      </c>
    </row>
    <row r="186" spans="1:14">
      <c r="A186" s="113" t="s">
        <v>840</v>
      </c>
      <c r="B186" s="114"/>
      <c r="C186" s="114"/>
      <c r="D186" s="114"/>
      <c r="E186" s="114"/>
      <c r="F186" s="114"/>
      <c r="G186" s="106">
        <v>442</v>
      </c>
      <c r="H186" s="107"/>
      <c r="I186" s="107"/>
      <c r="J186" s="107"/>
      <c r="K186" s="106">
        <v>1999</v>
      </c>
      <c r="L186" s="108"/>
      <c r="M186" s="106">
        <f t="shared" ca="1" si="7"/>
        <v>4.5226244343891402</v>
      </c>
      <c r="N186" s="92" t="s">
        <v>1478</v>
      </c>
    </row>
    <row r="187" spans="1:14" ht="30" customHeight="1">
      <c r="A187" s="113" t="s">
        <v>841</v>
      </c>
      <c r="B187" s="114"/>
      <c r="C187" s="114"/>
      <c r="D187" s="114"/>
      <c r="E187" s="114"/>
      <c r="F187" s="114"/>
      <c r="G187" s="106">
        <v>4837</v>
      </c>
      <c r="H187" s="107"/>
      <c r="I187" s="107"/>
      <c r="J187" s="107"/>
      <c r="K187" s="106">
        <v>34704</v>
      </c>
      <c r="L187" s="108"/>
      <c r="M187" s="106">
        <f t="shared" ca="1" si="7"/>
        <v>7.1746950589208183</v>
      </c>
      <c r="N187" s="92" t="s">
        <v>1478</v>
      </c>
    </row>
    <row r="188" spans="1:14" ht="30" customHeight="1">
      <c r="A188" s="113" t="s">
        <v>842</v>
      </c>
      <c r="B188" s="114"/>
      <c r="C188" s="114"/>
      <c r="D188" s="114"/>
      <c r="E188" s="114"/>
      <c r="F188" s="114"/>
      <c r="G188" s="106">
        <v>271</v>
      </c>
      <c r="H188" s="107"/>
      <c r="I188" s="107"/>
      <c r="J188" s="107"/>
      <c r="K188" s="106">
        <v>1194</v>
      </c>
      <c r="L188" s="108"/>
      <c r="M188" s="106">
        <f t="shared" ca="1" si="7"/>
        <v>4.4059040590405907</v>
      </c>
      <c r="N188" s="92" t="s">
        <v>1478</v>
      </c>
    </row>
    <row r="189" spans="1:14">
      <c r="A189" s="113" t="s">
        <v>843</v>
      </c>
      <c r="B189" s="114"/>
      <c r="C189" s="114"/>
      <c r="D189" s="114"/>
      <c r="E189" s="114"/>
      <c r="F189" s="114"/>
      <c r="G189" s="106">
        <v>5441</v>
      </c>
      <c r="H189" s="107"/>
      <c r="I189" s="107"/>
      <c r="J189" s="107"/>
      <c r="K189" s="106">
        <v>48716</v>
      </c>
      <c r="L189" s="108"/>
      <c r="M189" s="106">
        <f t="shared" ca="1" si="7"/>
        <v>8.9535011946333398</v>
      </c>
      <c r="N189" s="92" t="s">
        <v>1478</v>
      </c>
    </row>
    <row r="190" spans="1:14" ht="30" customHeight="1">
      <c r="A190" s="113" t="s">
        <v>844</v>
      </c>
      <c r="B190" s="114"/>
      <c r="C190" s="114"/>
      <c r="D190" s="114"/>
      <c r="E190" s="114"/>
      <c r="F190" s="114"/>
      <c r="G190" s="106">
        <v>663</v>
      </c>
      <c r="H190" s="107"/>
      <c r="I190" s="107"/>
      <c r="J190" s="107"/>
      <c r="K190" s="106">
        <v>4237</v>
      </c>
      <c r="L190" s="108"/>
      <c r="M190" s="106">
        <f t="shared" ca="1" si="7"/>
        <v>6.3906485671191557</v>
      </c>
      <c r="N190" s="92" t="s">
        <v>1478</v>
      </c>
    </row>
    <row r="191" spans="1:14">
      <c r="A191" s="113" t="s">
        <v>845</v>
      </c>
      <c r="B191" s="114"/>
      <c r="C191" s="114"/>
      <c r="D191" s="114"/>
      <c r="E191" s="114"/>
      <c r="F191" s="114"/>
      <c r="G191" s="106">
        <v>15010</v>
      </c>
      <c r="H191" s="107"/>
      <c r="I191" s="107"/>
      <c r="J191" s="107"/>
      <c r="K191" s="106">
        <v>115894</v>
      </c>
      <c r="L191" s="108"/>
      <c r="M191" s="106">
        <f t="shared" ca="1" si="7"/>
        <v>7.7211192538307793</v>
      </c>
      <c r="N191" s="92" t="s">
        <v>1478</v>
      </c>
    </row>
    <row r="192" spans="1:14">
      <c r="A192" s="113" t="s">
        <v>846</v>
      </c>
      <c r="B192" s="114"/>
      <c r="C192" s="114"/>
      <c r="D192" s="114"/>
      <c r="E192" s="114"/>
      <c r="F192" s="114"/>
      <c r="G192" s="106">
        <v>662</v>
      </c>
      <c r="H192" s="107"/>
      <c r="I192" s="107"/>
      <c r="J192" s="107"/>
      <c r="K192" s="106">
        <v>2806</v>
      </c>
      <c r="L192" s="108"/>
      <c r="M192" s="106">
        <f t="shared" ca="1" si="7"/>
        <v>4.238670694864048</v>
      </c>
      <c r="N192" s="92" t="s">
        <v>1478</v>
      </c>
    </row>
    <row r="193" spans="1:14" ht="30" customHeight="1">
      <c r="A193" s="113" t="s">
        <v>847</v>
      </c>
      <c r="B193" s="114"/>
      <c r="C193" s="114"/>
      <c r="D193" s="114"/>
      <c r="E193" s="114"/>
      <c r="F193" s="114"/>
      <c r="G193" s="106">
        <v>439</v>
      </c>
      <c r="H193" s="107"/>
      <c r="I193" s="107"/>
      <c r="J193" s="107"/>
      <c r="K193" s="106">
        <v>3113</v>
      </c>
      <c r="L193" s="108"/>
      <c r="M193" s="106">
        <f t="shared" ca="1" si="7"/>
        <v>7.0911161731207288</v>
      </c>
      <c r="N193" s="92" t="s">
        <v>1478</v>
      </c>
    </row>
    <row r="194" spans="1:14">
      <c r="A194" s="113" t="s">
        <v>848</v>
      </c>
      <c r="B194" s="114"/>
      <c r="C194" s="114"/>
      <c r="D194" s="114"/>
      <c r="E194" s="114"/>
      <c r="F194" s="114"/>
      <c r="G194" s="106">
        <v>1473</v>
      </c>
      <c r="H194" s="107"/>
      <c r="I194" s="107"/>
      <c r="J194" s="107"/>
      <c r="K194" s="106">
        <v>6931</v>
      </c>
      <c r="L194" s="108"/>
      <c r="M194" s="106">
        <f t="shared" ca="1" si="7"/>
        <v>4.7053632043448745</v>
      </c>
      <c r="N194" s="92" t="s">
        <v>1478</v>
      </c>
    </row>
    <row r="195" spans="1:14">
      <c r="A195" s="113" t="s">
        <v>849</v>
      </c>
      <c r="B195" s="114"/>
      <c r="C195" s="114"/>
      <c r="D195" s="114"/>
      <c r="E195" s="114"/>
      <c r="F195" s="114"/>
      <c r="G195" s="106">
        <v>7</v>
      </c>
      <c r="H195" s="107"/>
      <c r="I195" s="107"/>
      <c r="J195" s="107"/>
      <c r="K195" s="106">
        <v>76</v>
      </c>
      <c r="L195" s="108"/>
      <c r="M195" s="106">
        <f t="shared" ca="1" si="7"/>
        <v>10.857142857142858</v>
      </c>
      <c r="N195" s="92" t="s">
        <v>1478</v>
      </c>
    </row>
    <row r="196" spans="1:14">
      <c r="A196" s="113" t="s">
        <v>850</v>
      </c>
      <c r="B196" s="114"/>
      <c r="C196" s="114"/>
      <c r="D196" s="114"/>
      <c r="E196" s="114"/>
      <c r="F196" s="114"/>
      <c r="G196" s="106">
        <v>1</v>
      </c>
      <c r="H196" s="107"/>
      <c r="I196" s="107"/>
      <c r="J196" s="107"/>
      <c r="K196" s="106">
        <v>5</v>
      </c>
      <c r="L196" s="108"/>
      <c r="M196" s="106">
        <f t="shared" ca="1" si="7"/>
        <v>5</v>
      </c>
      <c r="N196" s="92" t="s">
        <v>1478</v>
      </c>
    </row>
    <row r="197" spans="1:14">
      <c r="A197" s="113" t="s">
        <v>851</v>
      </c>
      <c r="B197" s="114"/>
      <c r="C197" s="114"/>
      <c r="D197" s="114"/>
      <c r="E197" s="114"/>
      <c r="F197" s="114"/>
      <c r="G197" s="106">
        <v>1</v>
      </c>
      <c r="H197" s="107"/>
      <c r="I197" s="107"/>
      <c r="J197" s="107"/>
      <c r="K197" s="106">
        <v>5</v>
      </c>
      <c r="L197" s="108"/>
      <c r="M197" s="106">
        <f t="shared" ca="1" si="7"/>
        <v>5</v>
      </c>
      <c r="N197" s="92" t="s">
        <v>1478</v>
      </c>
    </row>
    <row r="198" spans="1:14">
      <c r="A198" s="113" t="s">
        <v>852</v>
      </c>
      <c r="B198" s="114"/>
      <c r="C198" s="114"/>
      <c r="D198" s="114"/>
      <c r="E198" s="114"/>
      <c r="F198" s="114"/>
      <c r="G198" s="106">
        <v>556</v>
      </c>
      <c r="H198" s="107"/>
      <c r="I198" s="107"/>
      <c r="J198" s="107"/>
      <c r="K198" s="106">
        <v>5243</v>
      </c>
      <c r="L198" s="108"/>
      <c r="M198" s="106">
        <f t="shared" ca="1" si="7"/>
        <v>9.4298561151079134</v>
      </c>
      <c r="N198" s="92" t="s">
        <v>1478</v>
      </c>
    </row>
    <row r="199" spans="1:14">
      <c r="A199" s="113" t="s">
        <v>853</v>
      </c>
      <c r="B199" s="114"/>
      <c r="C199" s="114"/>
      <c r="D199" s="114"/>
      <c r="E199" s="114"/>
      <c r="F199" s="114"/>
      <c r="G199" s="106">
        <v>203</v>
      </c>
      <c r="H199" s="107"/>
      <c r="I199" s="107"/>
      <c r="J199" s="107"/>
      <c r="K199" s="106">
        <v>1641</v>
      </c>
      <c r="L199" s="108"/>
      <c r="M199" s="106">
        <f t="shared" ca="1" si="7"/>
        <v>8.083743842364532</v>
      </c>
      <c r="N199" s="92" t="s">
        <v>1478</v>
      </c>
    </row>
    <row r="200" spans="1:14">
      <c r="A200" s="113" t="s">
        <v>854</v>
      </c>
      <c r="B200" s="114"/>
      <c r="C200" s="114"/>
      <c r="D200" s="114"/>
      <c r="E200" s="114"/>
      <c r="F200" s="114"/>
      <c r="G200" s="106">
        <v>153</v>
      </c>
      <c r="H200" s="107"/>
      <c r="I200" s="107"/>
      <c r="J200" s="107"/>
      <c r="K200" s="106">
        <v>673</v>
      </c>
      <c r="L200" s="108"/>
      <c r="M200" s="106">
        <f t="shared" ca="1" si="7"/>
        <v>4.3986928104575167</v>
      </c>
      <c r="N200" s="92" t="s">
        <v>1478</v>
      </c>
    </row>
    <row r="201" spans="1:14">
      <c r="A201" s="113" t="s">
        <v>855</v>
      </c>
      <c r="B201" s="114"/>
      <c r="C201" s="114"/>
      <c r="D201" s="114"/>
      <c r="E201" s="114"/>
      <c r="F201" s="114"/>
      <c r="G201" s="106">
        <v>42080</v>
      </c>
      <c r="H201" s="107"/>
      <c r="I201" s="107"/>
      <c r="J201" s="107"/>
      <c r="K201" s="106">
        <v>304162</v>
      </c>
      <c r="L201" s="108"/>
      <c r="M201" s="106">
        <f t="shared" ca="1" si="7"/>
        <v>7.2281844106463877</v>
      </c>
      <c r="N201" s="92" t="s">
        <v>1478</v>
      </c>
    </row>
    <row r="202" spans="1:14" ht="30" customHeight="1">
      <c r="A202" s="113" t="s">
        <v>856</v>
      </c>
      <c r="B202" s="114"/>
      <c r="C202" s="114"/>
      <c r="D202" s="114"/>
      <c r="E202" s="114"/>
      <c r="F202" s="114"/>
      <c r="G202" s="106">
        <v>3552.76</v>
      </c>
      <c r="H202" s="107"/>
      <c r="I202" s="107"/>
      <c r="J202" s="107"/>
      <c r="K202" s="106">
        <v>14445.05</v>
      </c>
      <c r="L202" s="108"/>
      <c r="M202" s="106">
        <f t="shared" ca="1" si="7"/>
        <v>4.0658671005077736</v>
      </c>
      <c r="N202" s="92" t="s">
        <v>1478</v>
      </c>
    </row>
    <row r="203" spans="1:14">
      <c r="A203" s="115" t="s">
        <v>857</v>
      </c>
      <c r="B203" s="116"/>
      <c r="C203" s="116"/>
      <c r="D203" s="116"/>
      <c r="E203" s="116"/>
      <c r="F203" s="116"/>
      <c r="G203" s="109">
        <v>45632.76</v>
      </c>
      <c r="H203" s="110"/>
      <c r="I203" s="110"/>
      <c r="J203" s="110"/>
      <c r="K203" s="109">
        <v>318607.05</v>
      </c>
      <c r="L203" s="111"/>
      <c r="M203" s="109">
        <f t="shared" ca="1" si="7"/>
        <v>6.9819807085961925</v>
      </c>
      <c r="N203" s="93" t="s">
        <v>1478</v>
      </c>
    </row>
    <row r="204" spans="1:14">
      <c r="A204" s="48"/>
      <c r="G204" s="67"/>
      <c r="H204" s="68"/>
      <c r="I204" s="68"/>
      <c r="J204" s="68"/>
      <c r="K204" s="67"/>
      <c r="L204" s="69"/>
      <c r="M204" s="67"/>
      <c r="N204" s="48"/>
    </row>
    <row r="205" spans="1:14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70"/>
      <c r="M205" s="29"/>
      <c r="N205" s="29"/>
    </row>
    <row r="206" spans="1:14">
      <c r="A206" s="75" t="s">
        <v>68</v>
      </c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70"/>
      <c r="M206" s="29"/>
      <c r="N206" s="29"/>
    </row>
    <row r="207" spans="1:14">
      <c r="A207" s="3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70"/>
      <c r="M207" s="29"/>
      <c r="N207" s="29"/>
    </row>
    <row r="208" spans="1:14">
      <c r="A208" s="75" t="s">
        <v>69</v>
      </c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70"/>
      <c r="M208" s="29"/>
      <c r="N208" s="29"/>
    </row>
  </sheetData>
  <mergeCells count="61">
    <mergeCell ref="A20:A22"/>
    <mergeCell ref="B20:B22"/>
    <mergeCell ref="C20:C22"/>
    <mergeCell ref="E20:E22"/>
    <mergeCell ref="F20:G21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G11:H11"/>
    <mergeCell ref="J11:K11"/>
    <mergeCell ref="G14:H14"/>
    <mergeCell ref="J10:M10"/>
    <mergeCell ref="G12:H12"/>
    <mergeCell ref="J12:K12"/>
    <mergeCell ref="G13:H13"/>
    <mergeCell ref="A5:N5"/>
    <mergeCell ref="A6:N6"/>
    <mergeCell ref="A7:N7"/>
    <mergeCell ref="A8:N8"/>
    <mergeCell ref="G10:I10"/>
    <mergeCell ref="A181:F181"/>
    <mergeCell ref="A24:N24"/>
    <mergeCell ref="A25:N25"/>
    <mergeCell ref="A45:N45"/>
    <mergeCell ref="A65:N65"/>
    <mergeCell ref="A168:N168"/>
    <mergeCell ref="A169:N169"/>
    <mergeCell ref="A176:F176"/>
    <mergeCell ref="A177:F177"/>
    <mergeCell ref="A178:F178"/>
    <mergeCell ref="A179:F179"/>
    <mergeCell ref="A180:F180"/>
    <mergeCell ref="A193:F193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190:F190"/>
    <mergeCell ref="A191:F191"/>
    <mergeCell ref="A192:F192"/>
    <mergeCell ref="A200:F200"/>
    <mergeCell ref="A201:F201"/>
    <mergeCell ref="A202:F202"/>
    <mergeCell ref="A203:F203"/>
    <mergeCell ref="A194:F194"/>
    <mergeCell ref="A195:F195"/>
    <mergeCell ref="A196:F196"/>
    <mergeCell ref="A197:F197"/>
    <mergeCell ref="A198:F198"/>
    <mergeCell ref="A199:F199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2015-03-24T07:27:18Z</cp:lastPrinted>
  <dcterms:created xsi:type="dcterms:W3CDTF">2003-01-28T12:33:10Z</dcterms:created>
  <dcterms:modified xsi:type="dcterms:W3CDTF">2015-03-24T07:27:28Z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