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 refMode="R1C1"/>
</workbook>
</file>

<file path=xl/calcChain.xml><?xml version="1.0" encoding="utf-8"?>
<calcChain xmlns="http://schemas.openxmlformats.org/spreadsheetml/2006/main">
  <c r="M26" i="16"/>
  <c r="M27"/>
  <c r="M28"/>
  <c r="M29"/>
  <c r="M30"/>
  <c r="M31"/>
  <c r="M32"/>
  <c r="M33"/>
  <c r="M34"/>
  <c r="M35"/>
  <c r="M36"/>
  <c r="M37"/>
  <c r="M38"/>
  <c r="M39"/>
  <c r="M40"/>
  <c r="M42"/>
  <c r="M43"/>
  <c r="M44"/>
  <c r="M45"/>
  <c r="M46"/>
  <c r="M47"/>
  <c r="M48"/>
  <c r="M49"/>
  <c r="M50"/>
  <c r="M51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2"/>
  <c r="M103"/>
  <c r="M104"/>
  <c r="J15"/>
  <c r="G15"/>
  <c r="J13"/>
  <c r="G13"/>
  <c r="J12"/>
  <c r="G12"/>
  <c r="J11"/>
  <c r="G11"/>
  <c r="K31" i="8"/>
  <c r="H31"/>
  <c r="K29"/>
  <c r="H29"/>
  <c r="K28"/>
  <c r="H28"/>
  <c r="K27"/>
  <c r="H27"/>
  <c r="K260"/>
  <c r="K259"/>
  <c r="H260"/>
  <c r="H259"/>
  <c r="J14" i="16"/>
  <c r="G14"/>
  <c r="K30" i="8"/>
  <c r="H30"/>
  <c r="A18" i="16"/>
  <c r="B34" i="8"/>
  <c r="M105" i="16"/>
  <c r="M113"/>
  <c r="M121"/>
  <c r="M119"/>
  <c r="M120"/>
  <c r="M110"/>
  <c r="M118"/>
  <c r="M115"/>
  <c r="M109"/>
  <c r="M117"/>
  <c r="M111"/>
  <c r="M112"/>
  <c r="M106"/>
  <c r="M114"/>
  <c r="M107"/>
  <c r="M108"/>
  <c r="M1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24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24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24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24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24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24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24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0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0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0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0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0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2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2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<sst xmlns="http://schemas.openxmlformats.org/spreadsheetml/2006/main" count="1576" uniqueCount="817">
  <si>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</si>
  <si>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</si>
  <si>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</si>
  <si>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</si>
  <si>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</si>
  <si>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</si>
  <si>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</si>
  <si>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</si>
  <si>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</si>
  <si>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</si>
  <si>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</si>
  <si>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</si>
  <si>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</si>
  <si>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</si>
  <si>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</si>
  <si>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</si>
  <si>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</si>
  <si>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</si>
  <si>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</si>
  <si>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</si>
  <si>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</si>
  <si>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</si>
  <si>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</si>
  <si>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</si>
  <si>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</si>
  <si>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</si>
  <si>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</si>
  <si>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</si>
  <si>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</si>
  <si>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</si>
  <si>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</si>
  <si>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</si>
  <si>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</si>
  <si>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</si>
  <si>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</si>
  <si>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</si>
  <si>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</si>
  <si>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</si>
  <si>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</si>
  <si>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</si>
  <si>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</si>
  <si>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</si>
  <si>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</si>
  <si>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</si>
  <si>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</si>
  <si>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</si>
  <si>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</si>
  <si>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</si>
  <si>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</si>
  <si>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</si>
  <si>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</si>
  <si>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</si>
  <si>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</si>
  <si>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</si>
  <si>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</si>
  <si>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</si>
  <si>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</si>
  <si>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</si>
  <si>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</si>
  <si>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</si>
  <si>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</si>
  <si>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</si>
  <si>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</si>
  <si>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</si>
  <si>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01.12.2014</t>
  </si>
  <si>
    <t>01.01.2014</t>
  </si>
  <si>
    <t>31.01.2014</t>
  </si>
  <si>
    <t>на Цветная,5</t>
  </si>
  <si>
    <t>Сдал:  _________________ //</t>
  </si>
  <si>
    <t>Принял:  _________________ //</t>
  </si>
  <si>
    <t>Раздел 1. ЯНВАРЬ</t>
  </si>
  <si>
    <t>Замена прибора отопления.кв.52. заявка от 09.01.2014г.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</si>
  <si>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</si>
  <si>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</si>
  <si>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</si>
  <si>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</si>
  <si>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</si>
  <si>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</si>
  <si>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80
48
26</t>
  </si>
  <si>
    <t>55
_____
24</t>
  </si>
  <si>
    <t>Р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</si>
  <si>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</si>
  <si>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</si>
  <si>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</si>
  <si>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</si>
  <si>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</si>
  <si>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</si>
  <si>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ТЕР18-03-001-01
Установка радиаторов: чугунных
100 кВт радиаторов и конвекторов
НР 98%=128%*(0.9*0.85) от ФОТ
СП 56%=83%*(0.85*0.8) от ФОТ</t>
  </si>
  <si>
    <t>0,01295
98
56</t>
  </si>
  <si>
    <t>858,44
_____
2117,85</t>
  </si>
  <si>
    <t>450,97
_____
38,46</t>
  </si>
  <si>
    <t>44
13
8</t>
  </si>
  <si>
    <t>11
_____
27</t>
  </si>
  <si>
    <t>282
125
72</t>
  </si>
  <si>
    <t>123
_____
128</t>
  </si>
  <si>
    <t>31
_____
5</t>
  </si>
  <si>
    <t>ТСЦ-302-1236
Сгоны стальные с муфтой и контргайкой, диаметром: 15 мм
шт.</t>
  </si>
  <si>
    <t>4
98
56</t>
  </si>
  <si>
    <t xml:space="preserve">
_____
17,6</t>
  </si>
  <si>
    <t xml:space="preserve">
_____
70</t>
  </si>
  <si>
    <t xml:space="preserve">
_____
112</t>
  </si>
  <si>
    <t>М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</si>
  <si>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</si>
  <si>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0,25
63
40</t>
  </si>
  <si>
    <t>3
2
2</t>
  </si>
  <si>
    <t>38
24
15</t>
  </si>
  <si>
    <t>0,002
88
48</t>
  </si>
  <si>
    <t>5
2
1</t>
  </si>
  <si>
    <t>2
_____
3</t>
  </si>
  <si>
    <t>32
19
11</t>
  </si>
  <si>
    <t>22
_____
9</t>
  </si>
  <si>
    <t>ТСЦ-302-3246
Угольники прямые
10 шт.</t>
  </si>
  <si>
    <t>0,1
88
48</t>
  </si>
  <si>
    <t xml:space="preserve">
_____
77,7</t>
  </si>
  <si>
    <t xml:space="preserve">
_____
8</t>
  </si>
  <si>
    <t xml:space="preserve">
_____
36</t>
  </si>
  <si>
    <t>кв.1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</si>
  <si>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</si>
  <si>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</si>
  <si>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</si>
  <si>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</si>
  <si>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</si>
  <si>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</si>
  <si>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</si>
  <si>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подвал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</si>
  <si>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</si>
  <si>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0,0005
111
51</t>
  </si>
  <si>
    <t>811,45
_____
14803,28</t>
  </si>
  <si>
    <t>31
4
2</t>
  </si>
  <si>
    <t>4
_____
26</t>
  </si>
  <si>
    <t>ТСЦ-101-2137
Резина техническая листовая прессованная
кг</t>
  </si>
  <si>
    <t>0,3
111
51</t>
  </si>
  <si>
    <t xml:space="preserve">
_____
26,3</t>
  </si>
  <si>
    <t>кв.33</t>
  </si>
  <si>
    <t>кв.71</t>
  </si>
  <si>
    <t>ТЕРр65-5-1
Смена вентилей и клапанов обратных муфтовых диаметром: до 20 мм
100 шт.
НР 88%=103%*0.85 от ФОТ
СП 48%=60%*0.8 от ФОТ</t>
  </si>
  <si>
    <t>1
88
48</t>
  </si>
  <si>
    <t>929,07
_____
76,36</t>
  </si>
  <si>
    <t>1011
957
557</t>
  </si>
  <si>
    <t>929
_____
77</t>
  </si>
  <si>
    <t>10503
9008
4913</t>
  </si>
  <si>
    <t>10236
_____
238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</si>
  <si>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</si>
  <si>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</si>
  <si>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</si>
  <si>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75</t>
  </si>
  <si>
    <t>ТСЦ-302-3234
Контргайка
шт.</t>
  </si>
  <si>
    <t xml:space="preserve">
_____
2,41</t>
  </si>
  <si>
    <t xml:space="preserve">
_____
2</t>
  </si>
  <si>
    <t xml:space="preserve">
_____
18</t>
  </si>
  <si>
    <t>Раздел 2. ФЕВРАЛЬ</t>
  </si>
  <si>
    <t>кв.48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</si>
  <si>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</si>
  <si>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</si>
  <si>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</si>
  <si>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</si>
  <si>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</si>
  <si>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</si>
  <si>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</si>
  <si>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</si>
  <si>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подвал.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</si>
  <si>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</si>
  <si>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</si>
  <si>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41
34
20</t>
  </si>
  <si>
    <t>33
_____
8</t>
  </si>
  <si>
    <t>403
320
175</t>
  </si>
  <si>
    <t>364
_____
39</t>
  </si>
  <si>
    <t>кв.51</t>
  </si>
  <si>
    <t>ТЕРр65-25-2
Смена: пробко-спускных кранов
100 шт.
НР 88%=103%*0.85 от ФОТ
СП 48%=60%*0.8 от ФОТ</t>
  </si>
  <si>
    <t>450,6
_____
870,22</t>
  </si>
  <si>
    <t>13
5
3</t>
  </si>
  <si>
    <t>5
_____
8</t>
  </si>
  <si>
    <t>71
44
24</t>
  </si>
  <si>
    <t>50
_____
21</t>
  </si>
  <si>
    <t>Подвал.</t>
  </si>
  <si>
    <t>кв.40</t>
  </si>
  <si>
    <t>0,001
111
51</t>
  </si>
  <si>
    <t>16
1
1</t>
  </si>
  <si>
    <t>1
_____
15</t>
  </si>
  <si>
    <t>62
10
5</t>
  </si>
  <si>
    <t>9
_____
52</t>
  </si>
  <si>
    <t>0,5
111
51</t>
  </si>
  <si>
    <t xml:space="preserve">
_____
13</t>
  </si>
  <si>
    <t xml:space="preserve">
_____
60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</si>
  <si>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</si>
  <si>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1456
_____
6949,09</t>
  </si>
  <si>
    <t>279,64
_____
6,31</t>
  </si>
  <si>
    <t>43
7
4</t>
  </si>
  <si>
    <t>7
_____
35</t>
  </si>
  <si>
    <t>205
70
38</t>
  </si>
  <si>
    <t>80
_____
117</t>
  </si>
  <si>
    <t>кв.12,29,31</t>
  </si>
  <si>
    <t>кв.42</t>
  </si>
  <si>
    <t>Раздел 3. МАРТ</t>
  </si>
  <si>
    <t>кв.47</t>
  </si>
  <si>
    <t>Подвал</t>
  </si>
  <si>
    <t>кв.10</t>
  </si>
  <si>
    <t>кв.17</t>
  </si>
  <si>
    <t>ТЕРр65-7-1
Смена внутренних трубопроводов из чугунных канализационных труб диаметром: до 50 мм
100 м трубопровода с фасонными частями
НР 88%=103%*0.85 от ФОТ
СП 48%=60%*0.8 от ФОТ</t>
  </si>
  <si>
    <t>0,02
88
48</t>
  </si>
  <si>
    <t>2808,58
_____
9295,25</t>
  </si>
  <si>
    <t>68,47
_____
7,01</t>
  </si>
  <si>
    <t>243
58
34</t>
  </si>
  <si>
    <t>56
_____
186</t>
  </si>
  <si>
    <t>1828
546
298</t>
  </si>
  <si>
    <t>619
_____
1202</t>
  </si>
  <si>
    <t>7
_____
2</t>
  </si>
  <si>
    <t>Раздел 4. АПРЕЛЬ</t>
  </si>
  <si>
    <t>кв.23</t>
  </si>
  <si>
    <t>кв.44</t>
  </si>
  <si>
    <t>ТЕРр65-6-26
Регулировка смывного бачка
100 приборов
НР 88%=103%*0.85 от ФОТ
СП 48%=60%*0.8 от ФОТ</t>
  </si>
  <si>
    <t>3
3
2</t>
  </si>
  <si>
    <t>35
31
17</t>
  </si>
  <si>
    <t>кв.52</t>
  </si>
  <si>
    <t>ТЕРр65-9-1
Смена внутренних трубопроводов из стальных труб диаметром: до 15 мм
100 м трубопровода
НР 88%=103%*0.85 от ФОТ
СП 48%=60%*0.8 от ФОТ</t>
  </si>
  <si>
    <t>0,001
88
48</t>
  </si>
  <si>
    <t>946,05
_____
4815,52</t>
  </si>
  <si>
    <t>68,62
_____
2,94</t>
  </si>
  <si>
    <t>6
1
1</t>
  </si>
  <si>
    <t>1
_____
5</t>
  </si>
  <si>
    <t>25
9
5</t>
  </si>
  <si>
    <t>10
_____
15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</si>
  <si>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</si>
  <si>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0,15
63
40</t>
  </si>
  <si>
    <t>1
1
1</t>
  </si>
  <si>
    <t>7
4
3</t>
  </si>
  <si>
    <t>12
2
1</t>
  </si>
  <si>
    <t>2
_____
10</t>
  </si>
  <si>
    <t>49
18
10</t>
  </si>
  <si>
    <t>21
_____
27</t>
  </si>
  <si>
    <t>0,07
88
48</t>
  </si>
  <si>
    <t>36
24
14</t>
  </si>
  <si>
    <t>23
_____
13</t>
  </si>
  <si>
    <t>304
226
123</t>
  </si>
  <si>
    <t>257
_____
47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</si>
  <si>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</si>
  <si>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</si>
  <si>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</si>
  <si>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</si>
  <si>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</si>
  <si>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3972
1733
1205</t>
  </si>
  <si>
    <t>1595
_____
134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</si>
  <si>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</si>
  <si>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</si>
  <si>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</si>
  <si>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</si>
  <si>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31</t>
  </si>
  <si>
    <t>кв.49</t>
  </si>
  <si>
    <t>кв.31</t>
  </si>
  <si>
    <t>кв.2</t>
  </si>
  <si>
    <t>0,625
63
40</t>
  </si>
  <si>
    <t>2
1
1</t>
  </si>
  <si>
    <t>27
17
11</t>
  </si>
  <si>
    <t>0,0008
111
51</t>
  </si>
  <si>
    <t>13
1
1</t>
  </si>
  <si>
    <t>1
_____
12</t>
  </si>
  <si>
    <t>49
8
4</t>
  </si>
  <si>
    <t>7
_____
41</t>
  </si>
  <si>
    <t>0,4
111
51</t>
  </si>
  <si>
    <t xml:space="preserve">
_____
11</t>
  </si>
  <si>
    <t xml:space="preserve">
_____
48</t>
  </si>
  <si>
    <t>Раздел 5. МАЙ.</t>
  </si>
  <si>
    <t>ТЕР29-01-181-01
Устройство металлической гидроизоляции
1 т металлоконструкций изоляции
1 320,80 = 15 810,14 - 1 x 14 489,34
НР 111%=145%*(0.9*0.85) от ФОТ
СП 51%=75%*(0.85*0.8) от ФОТ</t>
  </si>
  <si>
    <t>0,0004
111
51</t>
  </si>
  <si>
    <t>811,45
_____
313,94</t>
  </si>
  <si>
    <t>4
4
2</t>
  </si>
  <si>
    <t>0,03
88
48</t>
  </si>
  <si>
    <t>15
10
6</t>
  </si>
  <si>
    <t>10
_____
5</t>
  </si>
  <si>
    <t>130
97
53</t>
  </si>
  <si>
    <t>110
_____
20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</si>
  <si>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</si>
  <si>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2225,28
_____
105,38</t>
  </si>
  <si>
    <t>72
69
40</t>
  </si>
  <si>
    <t>67
_____
3</t>
  </si>
  <si>
    <t>755
648
353</t>
  </si>
  <si>
    <t>736
_____
7</t>
  </si>
  <si>
    <t>ТСЦ-507-3367
Труба из полипропилена PN 25/25
м</t>
  </si>
  <si>
    <t>3
88
48</t>
  </si>
  <si>
    <t xml:space="preserve">
_____
16,92</t>
  </si>
  <si>
    <t xml:space="preserve">
_____
51</t>
  </si>
  <si>
    <t xml:space="preserve">
_____
143</t>
  </si>
  <si>
    <t>ТСЦ-507-5074
Муфта полипропиленовая комбинированная, с внутренней резьбой, разъемная диаметром 20х1/2"
шт.</t>
  </si>
  <si>
    <t>2
88
48</t>
  </si>
  <si>
    <t xml:space="preserve">
_____
12,46</t>
  </si>
  <si>
    <t xml:space="preserve">
_____
25</t>
  </si>
  <si>
    <t xml:space="preserve">
_____
58</t>
  </si>
  <si>
    <t>ТСЦ-507-3174
Угольник 90 град. полипропиленовый диаметром 25 мм
шт.</t>
  </si>
  <si>
    <t xml:space="preserve">
_____
2,45</t>
  </si>
  <si>
    <t xml:space="preserve">
_____
5</t>
  </si>
  <si>
    <t xml:space="preserve">
_____
12</t>
  </si>
  <si>
    <t>кв.50</t>
  </si>
  <si>
    <t>0,015
88
48</t>
  </si>
  <si>
    <t>37
15
9</t>
  </si>
  <si>
    <t>15
_____
21</t>
  </si>
  <si>
    <t>239
145
79</t>
  </si>
  <si>
    <t>165
_____
70</t>
  </si>
  <si>
    <t>45
7
4</t>
  </si>
  <si>
    <t>7
_____
38</t>
  </si>
  <si>
    <t>148
67
36</t>
  </si>
  <si>
    <t>76
_____
72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</si>
  <si>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</si>
  <si>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987,21
_____
2117,85</t>
  </si>
  <si>
    <t>563,71
_____
48,08</t>
  </si>
  <si>
    <t>48
16
10</t>
  </si>
  <si>
    <t>13
_____
28</t>
  </si>
  <si>
    <t>7
_____
1</t>
  </si>
  <si>
    <t>308
145
83</t>
  </si>
  <si>
    <t>141
_____
128</t>
  </si>
  <si>
    <t>39
_____
7</t>
  </si>
  <si>
    <t>Раздел 6. ИЮНЬ</t>
  </si>
  <si>
    <t>кв.79</t>
  </si>
  <si>
    <t>ТСЦ-101-2387
Герметик строительный «RDPRO», 300 мл
шт.</t>
  </si>
  <si>
    <t xml:space="preserve">
_____
18,09</t>
  </si>
  <si>
    <t xml:space="preserve">
_____
50</t>
  </si>
  <si>
    <t>0,1375
63
40</t>
  </si>
  <si>
    <t>6
4
2</t>
  </si>
  <si>
    <t>Раздел 7. ИЮЛЬ</t>
  </si>
  <si>
    <t>кв.7</t>
  </si>
  <si>
    <t>10
9
5</t>
  </si>
  <si>
    <t>9
_____
1</t>
  </si>
  <si>
    <t>105
90
49</t>
  </si>
  <si>
    <t>102
_____
3</t>
  </si>
  <si>
    <t>ТСЦ-302-1338
Вентиль муфтовый запорный 15Б1П, диаметр 15 мм
шт.</t>
  </si>
  <si>
    <t xml:space="preserve">
_____
21,1</t>
  </si>
  <si>
    <t xml:space="preserve">
_____
21</t>
  </si>
  <si>
    <t xml:space="preserve">
_____
130</t>
  </si>
  <si>
    <t>Раздел 8. АВГУСТ</t>
  </si>
  <si>
    <t>кв.6</t>
  </si>
  <si>
    <t>24
10
6</t>
  </si>
  <si>
    <t>10
_____
13</t>
  </si>
  <si>
    <t>159
97
53</t>
  </si>
  <si>
    <t>110
_____
46</t>
  </si>
  <si>
    <t>Раздел 9. СЕНТЯБРЬ</t>
  </si>
  <si>
    <t>в.48</t>
  </si>
  <si>
    <t>0,004
88
48</t>
  </si>
  <si>
    <t>10
4
2</t>
  </si>
  <si>
    <t>4
_____
6</t>
  </si>
  <si>
    <t>64
39
21</t>
  </si>
  <si>
    <t>44
_____
19</t>
  </si>
  <si>
    <t>0,006
88
48</t>
  </si>
  <si>
    <t>15
6
4</t>
  </si>
  <si>
    <t>6
_____
9</t>
  </si>
  <si>
    <t>96
58
32</t>
  </si>
  <si>
    <t>66
_____
28</t>
  </si>
  <si>
    <t>ТСЦ-302-1237
Сгоны стальные с муфтой и контргайкой, диаметром: 20 мм
шт.</t>
  </si>
  <si>
    <t xml:space="preserve">
_____
18,6</t>
  </si>
  <si>
    <t xml:space="preserve">
_____
37</t>
  </si>
  <si>
    <t xml:space="preserve">
_____
69</t>
  </si>
  <si>
    <t>кв.55</t>
  </si>
  <si>
    <t>ТЕРр65-15-3
Смена отдельных участков трубопроводов с заготовкой труб в построечных условиях диаметром: до 40 мм
100 м трубопровода
4 596,33 = 5 013,63 + 107 x (28,40 - 32,30)
НР 88%=103%*0.85 от ФОТ
СП 48%=60%*0.8 от ФОТ</t>
  </si>
  <si>
    <t>1243,2
_____
3178,6</t>
  </si>
  <si>
    <t>174,53
_____
4,21</t>
  </si>
  <si>
    <t>46
12
7</t>
  </si>
  <si>
    <t>12
_____
32</t>
  </si>
  <si>
    <t>254
121
66</t>
  </si>
  <si>
    <t>137
_____
107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</si>
  <si>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</si>
  <si>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1019,2
_____
2504,12</t>
  </si>
  <si>
    <t>68,58
_____
2,8</t>
  </si>
  <si>
    <t>108
32
19</t>
  </si>
  <si>
    <t>31
_____
75</t>
  </si>
  <si>
    <t>599
297
162</t>
  </si>
  <si>
    <t>337
_____
251</t>
  </si>
  <si>
    <t>11
_____
1</t>
  </si>
  <si>
    <t>Раздел 10. ОКТЯБРЬ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</si>
  <si>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</si>
  <si>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0,12
88
48</t>
  </si>
  <si>
    <t>552
155
90</t>
  </si>
  <si>
    <t>149
_____
382</t>
  </si>
  <si>
    <t>21
_____
1</t>
  </si>
  <si>
    <t>3043
1452
792</t>
  </si>
  <si>
    <t>1644
_____
1284</t>
  </si>
  <si>
    <t>115
_____
6</t>
  </si>
  <si>
    <t>ТСЦ-302-1476
Тройник размером: 1"
шт.</t>
  </si>
  <si>
    <t>5
88
48</t>
  </si>
  <si>
    <t xml:space="preserve">
_____
147</t>
  </si>
  <si>
    <t xml:space="preserve">
_____
735</t>
  </si>
  <si>
    <t xml:space="preserve">
_____
1267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</si>
  <si>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</si>
  <si>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0,04
88
48</t>
  </si>
  <si>
    <t>1019,2
_____
1947,72</t>
  </si>
  <si>
    <t>121
42
25</t>
  </si>
  <si>
    <t>41
_____
77</t>
  </si>
  <si>
    <t>726
396
216</t>
  </si>
  <si>
    <t>449
_____
262</t>
  </si>
  <si>
    <t>15
_____
1</t>
  </si>
  <si>
    <t>ТСЦ-302-1832
Кран шаровой муфтовый 11Б27П1, диаметром: 20 мм
шт.</t>
  </si>
  <si>
    <t xml:space="preserve">
_____
43,5</t>
  </si>
  <si>
    <t xml:space="preserve">
_____
218</t>
  </si>
  <si>
    <t xml:space="preserve">
_____
582</t>
  </si>
  <si>
    <t>0,5
88
48</t>
  </si>
  <si>
    <t xml:space="preserve">
_____
39</t>
  </si>
  <si>
    <t xml:space="preserve">
_____
182</t>
  </si>
  <si>
    <t>10
88
48</t>
  </si>
  <si>
    <t xml:space="preserve">
_____
125</t>
  </si>
  <si>
    <t xml:space="preserve">
_____
292</t>
  </si>
  <si>
    <t>ТСЦ-103-0935
Муфты диаметром: 50 мм
шт.</t>
  </si>
  <si>
    <t xml:space="preserve">
_____
18,2</t>
  </si>
  <si>
    <t xml:space="preserve">
_____
86</t>
  </si>
  <si>
    <t>48
46
27</t>
  </si>
  <si>
    <t>45
_____
1</t>
  </si>
  <si>
    <t>503
431
235</t>
  </si>
  <si>
    <t>490
_____
5</t>
  </si>
  <si>
    <t xml:space="preserve">
_____
34</t>
  </si>
  <si>
    <t xml:space="preserve">
_____
95</t>
  </si>
  <si>
    <t xml:space="preserve">
_____
7</t>
  </si>
  <si>
    <t>кв.12</t>
  </si>
  <si>
    <t>ТЕРр65-6-10
Смена: гибких подводок
100 приборов
НР 88%=103%*0.85 от ФОТ
СП 48%=60%*0.8 от ФОТ</t>
  </si>
  <si>
    <t>601,03
_____
1720</t>
  </si>
  <si>
    <t>6,85
_____
0,7</t>
  </si>
  <si>
    <t>23
6
4</t>
  </si>
  <si>
    <t>6
_____
17</t>
  </si>
  <si>
    <t>108
58
32</t>
  </si>
  <si>
    <t>66
_____
42</t>
  </si>
  <si>
    <t>Раздел 11. НОЯБРЬ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</si>
  <si>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</si>
  <si>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кв.13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</si>
  <si>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</si>
  <si>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1243,2
_____
3595,9</t>
  </si>
  <si>
    <t>5
1
1</t>
  </si>
  <si>
    <t>1
_____
4</t>
  </si>
  <si>
    <t>27
12
7</t>
  </si>
  <si>
    <t>14
_____
12</t>
  </si>
  <si>
    <t>11
7
4</t>
  </si>
  <si>
    <t>кв.27</t>
  </si>
  <si>
    <t>ТЕР29-01-181-01
Устройство гидроизоляции (бандаж)
1 т металлоконструкций изоляции
1 078,74 = 15 810,14 - 0,014 x 17 290,00 - 1 x 14 489,34
НР 111%=145%*(0.9*0.85) от ФОТ
СП 51%=75%*(0.85*0.8) от ФОТ</t>
  </si>
  <si>
    <t>811,45
_____
71,88</t>
  </si>
  <si>
    <t>5
4
2</t>
  </si>
  <si>
    <t>кв.2,13</t>
  </si>
  <si>
    <t>51
34
20</t>
  </si>
  <si>
    <t>33
_____
18</t>
  </si>
  <si>
    <t>434
323
176</t>
  </si>
  <si>
    <t>367
_____
66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</si>
  <si>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</si>
  <si>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2970,12
_____
14091,87</t>
  </si>
  <si>
    <t>123,24
_____
12,62</t>
  </si>
  <si>
    <t>344
61
35</t>
  </si>
  <si>
    <t>59
_____
283</t>
  </si>
  <si>
    <t>2499
579
316</t>
  </si>
  <si>
    <t>655
_____
1831</t>
  </si>
  <si>
    <t>13
_____
3</t>
  </si>
  <si>
    <t>1 подъезд</t>
  </si>
  <si>
    <t>4 подъезд</t>
  </si>
  <si>
    <t>в.44</t>
  </si>
  <si>
    <t>ТЕРр65-5-1
Протяжка резьб
100 шт.
НР 88%=103%*0.85 от ФОТ
СП 48%=60%*0.8 от ФОТ</t>
  </si>
  <si>
    <t>40
38
22</t>
  </si>
  <si>
    <t>37
_____
3</t>
  </si>
  <si>
    <t>420
360
196</t>
  </si>
  <si>
    <t>409
_____
10</t>
  </si>
  <si>
    <t>Раздел 12. ДЕКАБРЬ</t>
  </si>
  <si>
    <t>0,08
88
48</t>
  </si>
  <si>
    <t>41
28
16</t>
  </si>
  <si>
    <t>27
_____
14</t>
  </si>
  <si>
    <t>347
258
141</t>
  </si>
  <si>
    <t>293
_____
54</t>
  </si>
  <si>
    <t>ТЕРр52-11-3
Водоотлив из подвала: электрическими (механическими) насосами
100 м3 воды
НР 79%=93%*0.85 от ФОТ
СП 60%=75%*0.8 от ФОТ</t>
  </si>
  <si>
    <t>7,38
79
60</t>
  </si>
  <si>
    <t>9,41
_____
5,36</t>
  </si>
  <si>
    <t>579
512
413</t>
  </si>
  <si>
    <t>69
_____
40</t>
  </si>
  <si>
    <t>6296
4781
3631</t>
  </si>
  <si>
    <t>682
_____
438</t>
  </si>
  <si>
    <t>Итого прямые затраты по акту</t>
  </si>
  <si>
    <t>3495
_____
3935</t>
  </si>
  <si>
    <t>1417
_____
91</t>
  </si>
  <si>
    <t>38536
_____
11666</t>
  </si>
  <si>
    <t>7452
_____
1015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</si>
  <si>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</si>
  <si>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</si>
  <si>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</si>
  <si>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</si>
  <si>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</si>
  <si>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</si>
  <si>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</si>
  <si>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</si>
  <si>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</si>
  <si>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</si>
  <si>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Тоннели и метрополитены, закрытый способ работ</t>
  </si>
  <si>
    <t xml:space="preserve">    Защита строительных конструкций и оборудования от коррозии</t>
  </si>
  <si>
    <t xml:space="preserve">    Фундаменты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</si>
  <si>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</si>
  <si>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</si>
  <si>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</si>
  <si>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</si>
  <si>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</si>
  <si>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</si>
  <si>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</si>
  <si>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</si>
  <si>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</si>
  <si>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</si>
  <si>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1-2-0</t>
  </si>
  <si>
    <t>Затраты труда рабочих (ср 2)</t>
  </si>
  <si>
    <t xml:space="preserve">9,86
</t>
  </si>
  <si>
    <t xml:space="preserve">108,68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</si>
  <si>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</si>
  <si>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</si>
  <si>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</si>
  <si>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</si>
  <si>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</si>
  <si>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</si>
  <si>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</si>
  <si>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</si>
  <si>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</si>
  <si>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</si>
  <si>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</si>
  <si>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</si>
  <si>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</si>
  <si>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</si>
  <si>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</si>
  <si>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</si>
  <si>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</si>
  <si>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</si>
  <si>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</si>
  <si>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</si>
  <si>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</si>
  <si>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</si>
  <si>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</si>
  <si>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</si>
  <si>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</si>
  <si>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</si>
  <si>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</si>
  <si>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</si>
  <si>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</si>
  <si>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</si>
  <si>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</si>
  <si>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</si>
  <si>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</si>
  <si>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</si>
  <si>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</si>
  <si>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</si>
  <si>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</si>
  <si>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</si>
  <si>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</si>
  <si>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</si>
  <si>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</si>
  <si>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</si>
  <si>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</si>
  <si>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</si>
  <si>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</si>
  <si>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</si>
  <si>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</si>
  <si>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</si>
  <si>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</si>
  <si>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</si>
  <si>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</si>
  <si>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</si>
  <si>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</si>
  <si>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</si>
  <si>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449
</t>
  </si>
  <si>
    <t>ГК ЕТО, пост.№ 4/1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</si>
  <si>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</si>
  <si>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</si>
  <si>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</si>
  <si>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</si>
  <si>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</si>
  <si>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</si>
  <si>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</si>
  <si>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</si>
  <si>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</si>
  <si>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</si>
  <si>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</si>
  <si>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</si>
  <si>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</si>
  <si>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</si>
  <si>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</si>
  <si>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</si>
  <si>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</si>
  <si>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</si>
  <si>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</si>
  <si>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</si>
  <si>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Насосы мощностью: 4 кВт</t>
  </si>
  <si>
    <t xml:space="preserve">7,02
</t>
  </si>
  <si>
    <t xml:space="preserve">68,94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</si>
  <si>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</si>
  <si>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</si>
  <si>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</si>
  <si>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</si>
  <si>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</si>
  <si>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</si>
  <si>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</si>
  <si>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</si>
  <si>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</si>
  <si>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</si>
  <si>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</si>
  <si>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</si>
  <si>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</si>
  <si>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</si>
  <si>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</si>
  <si>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</si>
  <si>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</si>
  <si>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</si>
  <si>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</si>
  <si>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</si>
  <si>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</si>
  <si>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</si>
  <si>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</si>
  <si>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</si>
  <si>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</si>
  <si>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</si>
  <si>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</si>
  <si>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</si>
  <si>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</si>
  <si>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</si>
  <si>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</si>
  <si>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</si>
  <si>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</si>
  <si>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</si>
  <si>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</si>
  <si>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</si>
  <si>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</si>
  <si>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</si>
  <si>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</si>
  <si>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</si>
  <si>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</si>
  <si>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</si>
  <si>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</si>
  <si>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</si>
  <si>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</si>
  <si>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</si>
  <si>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</si>
  <si>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</si>
  <si>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</si>
  <si>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</si>
  <si>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</si>
  <si>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</si>
  <si>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</si>
  <si>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</si>
  <si>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</si>
  <si>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</si>
  <si>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</si>
  <si>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</si>
  <si>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</si>
  <si>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</si>
  <si>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101-2429</t>
  </si>
  <si>
    <t>Цемент расширяющийся</t>
  </si>
  <si>
    <t xml:space="preserve">2350
</t>
  </si>
  <si>
    <t xml:space="preserve">18580,67
</t>
  </si>
  <si>
    <t>13.01.105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</si>
  <si>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</si>
  <si>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</si>
  <si>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</si>
  <si>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</si>
  <si>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</si>
  <si>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</si>
  <si>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</si>
  <si>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</si>
  <si>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</si>
  <si>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</si>
  <si>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</si>
  <si>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</si>
  <si>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</si>
  <si>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</si>
  <si>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58,65
</t>
  </si>
  <si>
    <t>ГК ЕТО №4/1 от 31.01.2014 г., п.183*2.39/1000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</si>
  <si>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</si>
  <si>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</si>
  <si>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75,83
</t>
  </si>
  <si>
    <t>ГК ЕТО №4/1 от 31.01.2014 г., п.183*3.09/1000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</si>
  <si>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</si>
  <si>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</si>
  <si>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</si>
  <si>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</si>
  <si>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ГК ЕТО №4/1 от 31.01.2014 г., п.183*3.84/1000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</si>
  <si>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</si>
  <si>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</si>
  <si>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</si>
  <si>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</si>
  <si>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</si>
  <si>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</si>
  <si>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</si>
  <si>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</si>
  <si>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204,68
</t>
  </si>
  <si>
    <t>ГК ЕТО №4/1 от 31.01.2014 г., п.183*8.34/1000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</si>
  <si>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</si>
  <si>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</si>
  <si>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</si>
  <si>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</si>
  <si>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</si>
  <si>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</si>
  <si>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</si>
  <si>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</si>
  <si>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</si>
  <si>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</si>
  <si>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</si>
  <si>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</si>
  <si>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</si>
  <si>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</si>
  <si>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</si>
  <si>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</si>
  <si>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</si>
  <si>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</si>
  <si>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</si>
  <si>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</si>
  <si>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</si>
  <si>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301-1520</t>
  </si>
  <si>
    <t>Подводка гибкая армированная резиновая 500 мм</t>
  </si>
  <si>
    <t xml:space="preserve">шт.
</t>
  </si>
  <si>
    <t xml:space="preserve">17,2
</t>
  </si>
  <si>
    <t xml:space="preserve">41,27
</t>
  </si>
  <si>
    <t>21.06.087</t>
  </si>
  <si>
    <t>302-0474</t>
  </si>
  <si>
    <t>Краны для спуска воздуха СТД 7073В, латунные</t>
  </si>
  <si>
    <t xml:space="preserve">компл.
</t>
  </si>
  <si>
    <t xml:space="preserve">7,21
</t>
  </si>
  <si>
    <t xml:space="preserve">16,17
</t>
  </si>
  <si>
    <t>20.03.890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</si>
  <si>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</si>
  <si>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</si>
  <si>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</si>
  <si>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134,75
</t>
  </si>
  <si>
    <t>ГК ЕТО №4/1 от 31.01.2014 г., п.298.1</t>
  </si>
  <si>
    <t>302-0898</t>
  </si>
  <si>
    <t>Узлы укрупненные монтажные (трубопроводы) из чугунных канализационных труб и фасонных частей к ним диаметром: 50 мм</t>
  </si>
  <si>
    <t xml:space="preserve">90,47
</t>
  </si>
  <si>
    <t xml:space="preserve">590,8
</t>
  </si>
  <si>
    <t>ГК ЕТО №4/1 от 31.01.2014 г., п.289*2.03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</si>
  <si>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</si>
  <si>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</si>
  <si>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</si>
  <si>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</si>
  <si>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</si>
  <si>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</si>
  <si>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</si>
  <si>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</si>
  <si>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</si>
  <si>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</si>
  <si>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</si>
  <si>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</si>
  <si>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</si>
  <si>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</si>
  <si>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</si>
  <si>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411-0001</t>
  </si>
  <si>
    <t>Вода</t>
  </si>
  <si>
    <t xml:space="preserve">3,11
</t>
  </si>
  <si>
    <t xml:space="preserve">21,79
</t>
  </si>
  <si>
    <t>Среднее (26.01.015, 26.01.017)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</si>
  <si>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</si>
  <si>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</si>
  <si>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</si>
  <si>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</si>
  <si>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</si>
  <si>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</si>
  <si>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</si>
  <si>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</si>
  <si>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</si>
  <si>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</si>
  <si>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</si>
  <si>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</si>
  <si>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</si>
  <si>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</si>
  <si>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ТСЦ-101-2318</t>
  </si>
  <si>
    <t>Натрий хлористый технический</t>
  </si>
  <si>
    <t xml:space="preserve">11011
</t>
  </si>
  <si>
    <t xml:space="preserve">3110,3
</t>
  </si>
  <si>
    <t>ТСЦ-101-2387</t>
  </si>
  <si>
    <t>Герметик строительный «RDPRO», 300 мл</t>
  </si>
  <si>
    <t xml:space="preserve">18,09
</t>
  </si>
  <si>
    <t xml:space="preserve">50,11
</t>
  </si>
  <si>
    <t>ТСЦ-103-0935</t>
  </si>
  <si>
    <t>Муфты диаметром: 50 мм</t>
  </si>
  <si>
    <t xml:space="preserve">18,2
</t>
  </si>
  <si>
    <t xml:space="preserve">85,82
</t>
  </si>
  <si>
    <t>ТСЦ-302-1236</t>
  </si>
  <si>
    <t>Сгоны стальные с муфтой и контргайкой, диаметром: 15 мм</t>
  </si>
  <si>
    <t xml:space="preserve">27,97
</t>
  </si>
  <si>
    <t>ТСЦ-302-1237</t>
  </si>
  <si>
    <t>ТСЦ-302-1338</t>
  </si>
  <si>
    <t>Вентиль муфтовый запорный 15Б1П, диаметр 15 мм</t>
  </si>
  <si>
    <t xml:space="preserve">21,1
</t>
  </si>
  <si>
    <t xml:space="preserve">129,7
</t>
  </si>
  <si>
    <t>ТСЦ-302-1476</t>
  </si>
  <si>
    <t>Тройник размером: 1"</t>
  </si>
  <si>
    <t xml:space="preserve">147
</t>
  </si>
  <si>
    <t xml:space="preserve">253,3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</si>
  <si>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</si>
  <si>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</si>
  <si>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</si>
  <si>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</si>
  <si>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</si>
  <si>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</si>
  <si>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</si>
  <si>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</si>
  <si>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ТСЦ-302-3234</t>
  </si>
  <si>
    <t>Контргайка</t>
  </si>
  <si>
    <t xml:space="preserve">2,41
</t>
  </si>
  <si>
    <t xml:space="preserve">17,57
</t>
  </si>
  <si>
    <t>ТСЦ-302-3246</t>
  </si>
  <si>
    <t>Угольники прямые</t>
  </si>
  <si>
    <t xml:space="preserve">10 шт.
</t>
  </si>
  <si>
    <t xml:space="preserve">77,7
</t>
  </si>
  <si>
    <t xml:space="preserve">363,24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</si>
  <si>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</si>
  <si>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</si>
  <si>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</si>
  <si>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</si>
  <si>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</si>
  <si>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</si>
  <si>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</si>
  <si>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</si>
  <si>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</si>
  <si>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</si>
  <si>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</si>
  <si>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</si>
  <si>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</si>
  <si>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</si>
  <si>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</si>
  <si>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</si>
  <si>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</si>
  <si>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</si>
  <si>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</si>
  <si>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</si>
  <si>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</si>
  <si>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 2014</t>
  </si>
  <si>
    <t>Подрядчик (Субподрядчик) :  ООО "ЭЛЕВКОН"</t>
  </si>
  <si>
    <t>Сдал:  _________________ /Зам ген.директора по технической работе    В.В. Корнеев/</t>
  </si>
  <si>
    <t>Объект : Цветная 5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</si>
</sst>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7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278"/>
  <sheetViews>
    <sheetView showGridLines="0" tabSelected="1" workbookViewId="0">
      <selection activeCell="C5" sqref="C5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814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53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54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816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319.93</v>
      </c>
      <c r="X14" s="27">
        <v>319.93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7.52</v>
      </c>
      <c r="X15" s="27">
        <v>7.52</v>
      </c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7" t="s">
        <v>39</v>
      </c>
      <c r="I17" s="128"/>
      <c r="J17" s="127" t="s">
        <v>40</v>
      </c>
      <c r="K17" s="128"/>
      <c r="L17" s="131" t="s">
        <v>41</v>
      </c>
      <c r="M17" s="132"/>
      <c r="N17" s="132"/>
      <c r="O17" s="132"/>
      <c r="P17" s="132"/>
      <c r="Q17" s="132"/>
      <c r="R17" s="132"/>
      <c r="S17" s="132"/>
      <c r="T17" s="132"/>
      <c r="U17" s="132"/>
      <c r="V17" s="133"/>
    </row>
    <row r="18" spans="2:27" s="25" customFormat="1">
      <c r="B18" s="30"/>
      <c r="C18" s="29"/>
      <c r="D18" s="29"/>
      <c r="E18" s="29"/>
      <c r="H18" s="129"/>
      <c r="I18" s="130"/>
      <c r="J18" s="129"/>
      <c r="K18" s="130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>
      <c r="B19" s="28"/>
      <c r="C19" s="29"/>
      <c r="D19" s="29"/>
      <c r="E19" s="29"/>
      <c r="H19" s="134">
        <v>1</v>
      </c>
      <c r="I19" s="135"/>
      <c r="J19" s="136" t="s">
        <v>64</v>
      </c>
      <c r="K19" s="137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2" t="s">
        <v>38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</row>
    <row r="22" spans="2:27" s="33" customFormat="1" ht="15.75">
      <c r="B22" s="142" t="s">
        <v>813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</row>
    <row r="23" spans="2:27" s="29" customFormat="1" ht="12">
      <c r="B23" s="143" t="s">
        <v>67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</row>
    <row r="24" spans="2:27" s="34" customFormat="1" ht="12">
      <c r="B24" s="152" t="s">
        <v>4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9" t="s">
        <v>20</v>
      </c>
      <c r="I26" s="150"/>
      <c r="J26" s="151"/>
      <c r="K26" s="149" t="s">
        <v>21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>
      <c r="B27" s="25"/>
      <c r="C27" s="25"/>
      <c r="D27" s="25"/>
      <c r="E27" s="28" t="s">
        <v>5</v>
      </c>
      <c r="F27" s="25"/>
      <c r="G27" s="25"/>
      <c r="H27" s="138">
        <f>15618.85/1000</f>
        <v>15.61885</v>
      </c>
      <c r="I27" s="139"/>
      <c r="J27" s="35" t="s">
        <v>6</v>
      </c>
      <c r="K27" s="140">
        <f>114342.96/1000</f>
        <v>114.34296000000001</v>
      </c>
      <c r="L27" s="141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>
      <c r="B28" s="25"/>
      <c r="C28" s="25"/>
      <c r="D28" s="25"/>
      <c r="E28" s="37" t="s">
        <v>35</v>
      </c>
      <c r="F28" s="25"/>
      <c r="G28" s="38"/>
      <c r="H28" s="138">
        <f>0/1000</f>
        <v>0</v>
      </c>
      <c r="I28" s="139"/>
      <c r="J28" s="35" t="s">
        <v>6</v>
      </c>
      <c r="K28" s="140">
        <f>0/1000</f>
        <v>0</v>
      </c>
      <c r="L28" s="141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>
      <c r="B29" s="25"/>
      <c r="C29" s="25"/>
      <c r="D29" s="25"/>
      <c r="E29" s="37" t="s">
        <v>36</v>
      </c>
      <c r="F29" s="25"/>
      <c r="G29" s="38"/>
      <c r="H29" s="138">
        <f>0/1000</f>
        <v>0</v>
      </c>
      <c r="I29" s="139"/>
      <c r="J29" s="35" t="s">
        <v>6</v>
      </c>
      <c r="K29" s="140">
        <f>0/1000</f>
        <v>0</v>
      </c>
      <c r="L29" s="141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>
      <c r="B30" s="25"/>
      <c r="C30" s="25"/>
      <c r="D30" s="25"/>
      <c r="E30" s="28" t="s">
        <v>7</v>
      </c>
      <c r="F30" s="25"/>
      <c r="G30" s="25"/>
      <c r="H30" s="138">
        <f>(W14+W15)/1000</f>
        <v>0.32744999999999996</v>
      </c>
      <c r="I30" s="139"/>
      <c r="J30" s="35" t="s">
        <v>8</v>
      </c>
      <c r="K30" s="140">
        <f>(X14+X15)/1000</f>
        <v>0.32744999999999996</v>
      </c>
      <c r="L30" s="141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3586</v>
      </c>
      <c r="Z30" s="71">
        <v>3426</v>
      </c>
      <c r="AA30" s="71">
        <v>2233</v>
      </c>
    </row>
    <row r="31" spans="2:27">
      <c r="B31" s="25"/>
      <c r="C31" s="25"/>
      <c r="D31" s="25"/>
      <c r="E31" s="28" t="s">
        <v>9</v>
      </c>
      <c r="F31" s="25"/>
      <c r="G31" s="25"/>
      <c r="H31" s="138">
        <f>3586/1000</f>
        <v>3.5859999999999999</v>
      </c>
      <c r="I31" s="139"/>
      <c r="J31" s="35" t="s">
        <v>6</v>
      </c>
      <c r="K31" s="140">
        <f>39551/1000</f>
        <v>39.551000000000002</v>
      </c>
      <c r="L31" s="141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39551</v>
      </c>
      <c r="Z31" s="72">
        <v>32221</v>
      </c>
      <c r="AA31" s="72">
        <v>19685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21" t="s">
        <v>59</v>
      </c>
      <c r="B36" s="122"/>
      <c r="C36" s="125" t="s">
        <v>11</v>
      </c>
      <c r="D36" s="125" t="s">
        <v>12</v>
      </c>
      <c r="E36" s="146" t="s">
        <v>13</v>
      </c>
      <c r="F36" s="147"/>
      <c r="G36" s="148"/>
      <c r="H36" s="146" t="s">
        <v>14</v>
      </c>
      <c r="I36" s="147"/>
      <c r="J36" s="148"/>
      <c r="K36" s="146" t="s">
        <v>15</v>
      </c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8"/>
    </row>
    <row r="37" spans="1:22" ht="18.75" customHeight="1" thickBot="1">
      <c r="A37" s="125" t="s">
        <v>60</v>
      </c>
      <c r="B37" s="123" t="s">
        <v>61</v>
      </c>
      <c r="C37" s="153"/>
      <c r="D37" s="153"/>
      <c r="E37" s="144" t="s">
        <v>2</v>
      </c>
      <c r="F37" s="47" t="s">
        <v>16</v>
      </c>
      <c r="G37" s="47" t="s">
        <v>17</v>
      </c>
      <c r="H37" s="144" t="s">
        <v>2</v>
      </c>
      <c r="I37" s="47" t="s">
        <v>16</v>
      </c>
      <c r="J37" s="47" t="s">
        <v>17</v>
      </c>
      <c r="K37" s="144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>
      <c r="A38" s="126"/>
      <c r="B38" s="124"/>
      <c r="C38" s="126"/>
      <c r="D38" s="126"/>
      <c r="E38" s="145"/>
      <c r="F38" s="47" t="s">
        <v>18</v>
      </c>
      <c r="G38" s="47" t="s">
        <v>19</v>
      </c>
      <c r="H38" s="145"/>
      <c r="I38" s="47" t="s">
        <v>18</v>
      </c>
      <c r="J38" s="47" t="s">
        <v>19</v>
      </c>
      <c r="K38" s="145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19" t="s">
        <v>70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</row>
    <row r="41" spans="1:22" ht="18.399999999999999" customHeight="1">
      <c r="A41" s="117" t="s">
        <v>71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</row>
    <row r="42" spans="1:22" ht="96">
      <c r="A42" s="80">
        <v>1</v>
      </c>
      <c r="B42" s="81">
        <v>1</v>
      </c>
      <c r="C42" s="82" t="s">
        <v>72</v>
      </c>
      <c r="D42" s="83" t="s">
        <v>73</v>
      </c>
      <c r="E42" s="84">
        <v>2435.67</v>
      </c>
      <c r="F42" s="85" t="s">
        <v>74</v>
      </c>
      <c r="G42" s="84" t="s">
        <v>75</v>
      </c>
      <c r="H42" s="84" t="s">
        <v>76</v>
      </c>
      <c r="I42" s="84" t="s">
        <v>77</v>
      </c>
      <c r="J42" s="84"/>
      <c r="K42" s="84" t="s">
        <v>78</v>
      </c>
      <c r="L42" s="85" t="s">
        <v>79</v>
      </c>
      <c r="M42" s="85"/>
      <c r="N42" s="85" t="s">
        <v>80</v>
      </c>
      <c r="O42" s="85"/>
      <c r="P42" s="85"/>
      <c r="Q42" s="85"/>
      <c r="R42" s="85"/>
      <c r="S42" s="85"/>
      <c r="T42" s="85"/>
      <c r="U42" s="85"/>
      <c r="V42" s="85">
        <v>1</v>
      </c>
    </row>
    <row r="43" spans="1:22" ht="60">
      <c r="A43" s="80">
        <v>2</v>
      </c>
      <c r="B43" s="81">
        <v>2</v>
      </c>
      <c r="C43" s="82" t="s">
        <v>81</v>
      </c>
      <c r="D43" s="83" t="s">
        <v>82</v>
      </c>
      <c r="E43" s="84">
        <v>1170.06</v>
      </c>
      <c r="F43" s="85">
        <v>1094.5</v>
      </c>
      <c r="G43" s="84" t="s">
        <v>83</v>
      </c>
      <c r="H43" s="84" t="s">
        <v>84</v>
      </c>
      <c r="I43" s="84">
        <v>11</v>
      </c>
      <c r="J43" s="84">
        <v>1</v>
      </c>
      <c r="K43" s="84" t="s">
        <v>85</v>
      </c>
      <c r="L43" s="85">
        <v>121</v>
      </c>
      <c r="M43" s="85"/>
      <c r="N43" s="85" t="s">
        <v>80</v>
      </c>
      <c r="O43" s="85"/>
      <c r="P43" s="85"/>
      <c r="Q43" s="85"/>
      <c r="R43" s="85"/>
      <c r="S43" s="85"/>
      <c r="T43" s="85"/>
      <c r="U43" s="85"/>
      <c r="V43" s="85" t="s">
        <v>86</v>
      </c>
    </row>
    <row r="44" spans="1:22" ht="60">
      <c r="A44" s="80">
        <v>3</v>
      </c>
      <c r="B44" s="81">
        <v>3</v>
      </c>
      <c r="C44" s="82" t="s">
        <v>87</v>
      </c>
      <c r="D44" s="83" t="s">
        <v>88</v>
      </c>
      <c r="E44" s="84">
        <v>3427.26</v>
      </c>
      <c r="F44" s="85" t="s">
        <v>89</v>
      </c>
      <c r="G44" s="84" t="s">
        <v>90</v>
      </c>
      <c r="H44" s="84" t="s">
        <v>91</v>
      </c>
      <c r="I44" s="84" t="s">
        <v>92</v>
      </c>
      <c r="J44" s="84">
        <v>6</v>
      </c>
      <c r="K44" s="84" t="s">
        <v>93</v>
      </c>
      <c r="L44" s="85" t="s">
        <v>94</v>
      </c>
      <c r="M44" s="85"/>
      <c r="N44" s="85" t="s">
        <v>80</v>
      </c>
      <c r="O44" s="85"/>
      <c r="P44" s="85"/>
      <c r="Q44" s="85"/>
      <c r="R44" s="85"/>
      <c r="S44" s="85"/>
      <c r="T44" s="85"/>
      <c r="U44" s="85"/>
      <c r="V44" s="85" t="s">
        <v>95</v>
      </c>
    </row>
    <row r="45" spans="1:22" ht="48">
      <c r="A45" s="80">
        <v>4</v>
      </c>
      <c r="B45" s="81">
        <v>4</v>
      </c>
      <c r="C45" s="82" t="s">
        <v>96</v>
      </c>
      <c r="D45" s="83" t="s">
        <v>97</v>
      </c>
      <c r="E45" s="84">
        <v>17.600000000000001</v>
      </c>
      <c r="F45" s="85" t="s">
        <v>98</v>
      </c>
      <c r="G45" s="84"/>
      <c r="H45" s="84">
        <v>70</v>
      </c>
      <c r="I45" s="84" t="s">
        <v>99</v>
      </c>
      <c r="J45" s="84"/>
      <c r="K45" s="84">
        <v>112</v>
      </c>
      <c r="L45" s="85" t="s">
        <v>100</v>
      </c>
      <c r="M45" s="85"/>
      <c r="N45" s="85" t="s">
        <v>101</v>
      </c>
      <c r="O45" s="85"/>
      <c r="P45" s="85"/>
      <c r="Q45" s="85"/>
      <c r="R45" s="85"/>
      <c r="S45" s="85"/>
      <c r="T45" s="85"/>
      <c r="U45" s="85"/>
      <c r="V45" s="85"/>
    </row>
    <row r="46" spans="1:22" ht="72">
      <c r="A46" s="80">
        <v>5</v>
      </c>
      <c r="B46" s="81">
        <v>5</v>
      </c>
      <c r="C46" s="82" t="s">
        <v>102</v>
      </c>
      <c r="D46" s="83" t="s">
        <v>103</v>
      </c>
      <c r="E46" s="84">
        <v>13.69</v>
      </c>
      <c r="F46" s="85">
        <v>13.69</v>
      </c>
      <c r="G46" s="84"/>
      <c r="H46" s="84" t="s">
        <v>104</v>
      </c>
      <c r="I46" s="84">
        <v>3</v>
      </c>
      <c r="J46" s="84"/>
      <c r="K46" s="84" t="s">
        <v>105</v>
      </c>
      <c r="L46" s="85">
        <v>38</v>
      </c>
      <c r="M46" s="85"/>
      <c r="N46" s="85" t="s">
        <v>80</v>
      </c>
      <c r="O46" s="85"/>
      <c r="P46" s="85"/>
      <c r="Q46" s="85"/>
      <c r="R46" s="85"/>
      <c r="S46" s="85"/>
      <c r="T46" s="85"/>
      <c r="U46" s="85"/>
      <c r="V46" s="85"/>
    </row>
    <row r="47" spans="1:22" ht="96">
      <c r="A47" s="80">
        <v>6</v>
      </c>
      <c r="B47" s="81">
        <v>6</v>
      </c>
      <c r="C47" s="82" t="s">
        <v>72</v>
      </c>
      <c r="D47" s="83" t="s">
        <v>106</v>
      </c>
      <c r="E47" s="84">
        <v>2435.67</v>
      </c>
      <c r="F47" s="85" t="s">
        <v>74</v>
      </c>
      <c r="G47" s="84" t="s">
        <v>75</v>
      </c>
      <c r="H47" s="84" t="s">
        <v>107</v>
      </c>
      <c r="I47" s="84" t="s">
        <v>108</v>
      </c>
      <c r="J47" s="84"/>
      <c r="K47" s="84" t="s">
        <v>109</v>
      </c>
      <c r="L47" s="85" t="s">
        <v>110</v>
      </c>
      <c r="M47" s="85"/>
      <c r="N47" s="85" t="s">
        <v>80</v>
      </c>
      <c r="O47" s="85"/>
      <c r="P47" s="85"/>
      <c r="Q47" s="85"/>
      <c r="R47" s="85"/>
      <c r="S47" s="85"/>
      <c r="T47" s="85"/>
      <c r="U47" s="85"/>
      <c r="V47" s="85">
        <v>1</v>
      </c>
    </row>
    <row r="48" spans="1:22" ht="36">
      <c r="A48" s="80">
        <v>7</v>
      </c>
      <c r="B48" s="81">
        <v>7</v>
      </c>
      <c r="C48" s="82" t="s">
        <v>111</v>
      </c>
      <c r="D48" s="83" t="s">
        <v>112</v>
      </c>
      <c r="E48" s="84">
        <v>77.7</v>
      </c>
      <c r="F48" s="85" t="s">
        <v>113</v>
      </c>
      <c r="G48" s="84"/>
      <c r="H48" s="84">
        <v>8</v>
      </c>
      <c r="I48" s="84" t="s">
        <v>114</v>
      </c>
      <c r="J48" s="84"/>
      <c r="K48" s="84">
        <v>36</v>
      </c>
      <c r="L48" s="85" t="s">
        <v>115</v>
      </c>
      <c r="M48" s="85"/>
      <c r="N48" s="85" t="s">
        <v>101</v>
      </c>
      <c r="O48" s="85"/>
      <c r="P48" s="85"/>
      <c r="Q48" s="85"/>
      <c r="R48" s="85"/>
      <c r="S48" s="85"/>
      <c r="T48" s="85"/>
      <c r="U48" s="85"/>
      <c r="V48" s="85"/>
    </row>
    <row r="49" spans="1:22" ht="18.399999999999999" customHeight="1">
      <c r="A49" s="117" t="s">
        <v>116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</row>
    <row r="50" spans="1:22" ht="72">
      <c r="A50" s="80">
        <v>8</v>
      </c>
      <c r="B50" s="81">
        <v>8</v>
      </c>
      <c r="C50" s="82" t="s">
        <v>117</v>
      </c>
      <c r="D50" s="83" t="s">
        <v>118</v>
      </c>
      <c r="E50" s="84">
        <v>508.07</v>
      </c>
      <c r="F50" s="85" t="s">
        <v>119</v>
      </c>
      <c r="G50" s="84">
        <v>1.03</v>
      </c>
      <c r="H50" s="84" t="s">
        <v>120</v>
      </c>
      <c r="I50" s="84" t="s">
        <v>121</v>
      </c>
      <c r="J50" s="84"/>
      <c r="K50" s="84" t="s">
        <v>122</v>
      </c>
      <c r="L50" s="85" t="s">
        <v>123</v>
      </c>
      <c r="M50" s="85"/>
      <c r="N50" s="85" t="s">
        <v>80</v>
      </c>
      <c r="O50" s="85"/>
      <c r="P50" s="85"/>
      <c r="Q50" s="85"/>
      <c r="R50" s="85"/>
      <c r="S50" s="85"/>
      <c r="T50" s="85"/>
      <c r="U50" s="85"/>
      <c r="V50" s="85"/>
    </row>
    <row r="51" spans="1:22" ht="18.399999999999999" customHeight="1">
      <c r="A51" s="117" t="s">
        <v>124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</row>
    <row r="52" spans="1:22" ht="72">
      <c r="A52" s="80">
        <v>9</v>
      </c>
      <c r="B52" s="81">
        <v>9</v>
      </c>
      <c r="C52" s="82" t="s">
        <v>125</v>
      </c>
      <c r="D52" s="83" t="s">
        <v>126</v>
      </c>
      <c r="E52" s="84">
        <v>15810.14</v>
      </c>
      <c r="F52" s="85" t="s">
        <v>127</v>
      </c>
      <c r="G52" s="84">
        <v>195.41</v>
      </c>
      <c r="H52" s="84">
        <v>8</v>
      </c>
      <c r="I52" s="84" t="s">
        <v>114</v>
      </c>
      <c r="J52" s="84"/>
      <c r="K52" s="84" t="s">
        <v>128</v>
      </c>
      <c r="L52" s="85" t="s">
        <v>129</v>
      </c>
      <c r="M52" s="85"/>
      <c r="N52" s="85" t="s">
        <v>80</v>
      </c>
      <c r="O52" s="85"/>
      <c r="P52" s="85"/>
      <c r="Q52" s="85"/>
      <c r="R52" s="85"/>
      <c r="S52" s="85"/>
      <c r="T52" s="85"/>
      <c r="U52" s="85"/>
      <c r="V52" s="85">
        <v>1</v>
      </c>
    </row>
    <row r="53" spans="1:22" ht="48">
      <c r="A53" s="80">
        <v>10</v>
      </c>
      <c r="B53" s="81">
        <v>10</v>
      </c>
      <c r="C53" s="82" t="s">
        <v>130</v>
      </c>
      <c r="D53" s="83" t="s">
        <v>131</v>
      </c>
      <c r="E53" s="84">
        <v>26.3</v>
      </c>
      <c r="F53" s="85" t="s">
        <v>132</v>
      </c>
      <c r="G53" s="84"/>
      <c r="H53" s="84">
        <v>8</v>
      </c>
      <c r="I53" s="84" t="s">
        <v>114</v>
      </c>
      <c r="J53" s="84"/>
      <c r="K53" s="84">
        <v>36</v>
      </c>
      <c r="L53" s="85" t="s">
        <v>115</v>
      </c>
      <c r="M53" s="85"/>
      <c r="N53" s="85" t="s">
        <v>101</v>
      </c>
      <c r="O53" s="85"/>
      <c r="P53" s="85"/>
      <c r="Q53" s="85"/>
      <c r="R53" s="85"/>
      <c r="S53" s="85"/>
      <c r="T53" s="85"/>
      <c r="U53" s="85"/>
      <c r="V53" s="85"/>
    </row>
    <row r="54" spans="1:22" ht="18.399999999999999" customHeight="1">
      <c r="A54" s="117" t="s">
        <v>133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spans="1:22" ht="72">
      <c r="A55" s="80">
        <v>11</v>
      </c>
      <c r="B55" s="81">
        <v>11</v>
      </c>
      <c r="C55" s="82" t="s">
        <v>102</v>
      </c>
      <c r="D55" s="83" t="s">
        <v>103</v>
      </c>
      <c r="E55" s="84">
        <v>13.69</v>
      </c>
      <c r="F55" s="85">
        <v>13.69</v>
      </c>
      <c r="G55" s="84"/>
      <c r="H55" s="84" t="s">
        <v>104</v>
      </c>
      <c r="I55" s="84">
        <v>3</v>
      </c>
      <c r="J55" s="84"/>
      <c r="K55" s="84" t="s">
        <v>105</v>
      </c>
      <c r="L55" s="85">
        <v>38</v>
      </c>
      <c r="M55" s="85"/>
      <c r="N55" s="85" t="s">
        <v>80</v>
      </c>
      <c r="O55" s="85"/>
      <c r="P55" s="85"/>
      <c r="Q55" s="85"/>
      <c r="R55" s="85"/>
      <c r="S55" s="85"/>
      <c r="T55" s="85"/>
      <c r="U55" s="85"/>
      <c r="V55" s="85"/>
    </row>
    <row r="56" spans="1:22" ht="18.399999999999999" customHeight="1">
      <c r="A56" s="117" t="s">
        <v>134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</row>
    <row r="57" spans="1:22" ht="72">
      <c r="A57" s="80">
        <v>12</v>
      </c>
      <c r="B57" s="81">
        <v>12</v>
      </c>
      <c r="C57" s="82" t="s">
        <v>102</v>
      </c>
      <c r="D57" s="83" t="s">
        <v>103</v>
      </c>
      <c r="E57" s="84">
        <v>13.69</v>
      </c>
      <c r="F57" s="85">
        <v>13.69</v>
      </c>
      <c r="G57" s="84"/>
      <c r="H57" s="84" t="s">
        <v>104</v>
      </c>
      <c r="I57" s="84">
        <v>3</v>
      </c>
      <c r="J57" s="84"/>
      <c r="K57" s="84" t="s">
        <v>105</v>
      </c>
      <c r="L57" s="85">
        <v>38</v>
      </c>
      <c r="M57" s="85"/>
      <c r="N57" s="85" t="s">
        <v>80</v>
      </c>
      <c r="O57" s="85"/>
      <c r="P57" s="85"/>
      <c r="Q57" s="85"/>
      <c r="R57" s="85"/>
      <c r="S57" s="85"/>
      <c r="T57" s="85"/>
      <c r="U57" s="85"/>
      <c r="V57" s="85"/>
    </row>
    <row r="58" spans="1:22" ht="72">
      <c r="A58" s="80">
        <v>13</v>
      </c>
      <c r="B58" s="81">
        <v>13</v>
      </c>
      <c r="C58" s="82" t="s">
        <v>135</v>
      </c>
      <c r="D58" s="83" t="s">
        <v>136</v>
      </c>
      <c r="E58" s="84">
        <v>1010.59</v>
      </c>
      <c r="F58" s="85" t="s">
        <v>137</v>
      </c>
      <c r="G58" s="84">
        <v>5.16</v>
      </c>
      <c r="H58" s="84" t="s">
        <v>138</v>
      </c>
      <c r="I58" s="84" t="s">
        <v>139</v>
      </c>
      <c r="J58" s="84">
        <v>5</v>
      </c>
      <c r="K58" s="84" t="s">
        <v>140</v>
      </c>
      <c r="L58" s="85" t="s">
        <v>141</v>
      </c>
      <c r="M58" s="85"/>
      <c r="N58" s="85" t="s">
        <v>80</v>
      </c>
      <c r="O58" s="85"/>
      <c r="P58" s="85"/>
      <c r="Q58" s="85"/>
      <c r="R58" s="85"/>
      <c r="S58" s="85"/>
      <c r="T58" s="85"/>
      <c r="U58" s="85"/>
      <c r="V58" s="85">
        <v>29</v>
      </c>
    </row>
    <row r="59" spans="1:22" ht="48">
      <c r="A59" s="80">
        <v>14</v>
      </c>
      <c r="B59" s="81">
        <v>14</v>
      </c>
      <c r="C59" s="82" t="s">
        <v>142</v>
      </c>
      <c r="D59" s="83" t="s">
        <v>136</v>
      </c>
      <c r="E59" s="84">
        <v>29.3</v>
      </c>
      <c r="F59" s="85" t="s">
        <v>143</v>
      </c>
      <c r="G59" s="84"/>
      <c r="H59" s="84">
        <v>29</v>
      </c>
      <c r="I59" s="84" t="s">
        <v>144</v>
      </c>
      <c r="J59" s="84"/>
      <c r="K59" s="84">
        <v>75</v>
      </c>
      <c r="L59" s="85" t="s">
        <v>145</v>
      </c>
      <c r="M59" s="85"/>
      <c r="N59" s="85" t="s">
        <v>101</v>
      </c>
      <c r="O59" s="85"/>
      <c r="P59" s="85"/>
      <c r="Q59" s="85"/>
      <c r="R59" s="85"/>
      <c r="S59" s="85"/>
      <c r="T59" s="85"/>
      <c r="U59" s="85"/>
      <c r="V59" s="85"/>
    </row>
    <row r="60" spans="1:22" ht="36">
      <c r="A60" s="86">
        <v>15</v>
      </c>
      <c r="B60" s="87">
        <v>15</v>
      </c>
      <c r="C60" s="88" t="s">
        <v>146</v>
      </c>
      <c r="D60" s="89" t="s">
        <v>136</v>
      </c>
      <c r="E60" s="90">
        <v>2.41</v>
      </c>
      <c r="F60" s="91" t="s">
        <v>147</v>
      </c>
      <c r="G60" s="90"/>
      <c r="H60" s="90">
        <v>2</v>
      </c>
      <c r="I60" s="90" t="s">
        <v>148</v>
      </c>
      <c r="J60" s="90"/>
      <c r="K60" s="90">
        <v>18</v>
      </c>
      <c r="L60" s="91" t="s">
        <v>149</v>
      </c>
      <c r="M60" s="91"/>
      <c r="N60" s="91" t="s">
        <v>101</v>
      </c>
      <c r="O60" s="91"/>
      <c r="P60" s="91"/>
      <c r="Q60" s="91"/>
      <c r="R60" s="91"/>
      <c r="S60" s="91"/>
      <c r="T60" s="91"/>
      <c r="U60" s="91"/>
      <c r="V60" s="91"/>
    </row>
    <row r="61" spans="1:22" ht="19.350000000000001" customHeight="1">
      <c r="A61" s="119" t="s">
        <v>150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</row>
    <row r="62" spans="1:22" ht="18.399999999999999" customHeight="1">
      <c r="A62" s="117" t="s">
        <v>151</v>
      </c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</row>
    <row r="63" spans="1:22" ht="72">
      <c r="A63" s="80">
        <v>16</v>
      </c>
      <c r="B63" s="81">
        <v>16</v>
      </c>
      <c r="C63" s="82" t="s">
        <v>152</v>
      </c>
      <c r="D63" s="83" t="s">
        <v>153</v>
      </c>
      <c r="E63" s="84">
        <v>2250.2399999999998</v>
      </c>
      <c r="F63" s="85" t="s">
        <v>154</v>
      </c>
      <c r="G63" s="84" t="s">
        <v>155</v>
      </c>
      <c r="H63" s="84" t="s">
        <v>156</v>
      </c>
      <c r="I63" s="84" t="s">
        <v>157</v>
      </c>
      <c r="J63" s="84"/>
      <c r="K63" s="84" t="s">
        <v>158</v>
      </c>
      <c r="L63" s="85" t="s">
        <v>159</v>
      </c>
      <c r="M63" s="85"/>
      <c r="N63" s="85" t="s">
        <v>80</v>
      </c>
      <c r="O63" s="85"/>
      <c r="P63" s="85"/>
      <c r="Q63" s="85"/>
      <c r="R63" s="85"/>
      <c r="S63" s="85"/>
      <c r="T63" s="85"/>
      <c r="U63" s="85"/>
      <c r="V63" s="85"/>
    </row>
    <row r="64" spans="1:22" ht="72">
      <c r="A64" s="80">
        <v>17</v>
      </c>
      <c r="B64" s="81">
        <v>17</v>
      </c>
      <c r="C64" s="82" t="s">
        <v>102</v>
      </c>
      <c r="D64" s="83" t="s">
        <v>103</v>
      </c>
      <c r="E64" s="84">
        <v>13.69</v>
      </c>
      <c r="F64" s="85">
        <v>13.69</v>
      </c>
      <c r="G64" s="84"/>
      <c r="H64" s="84" t="s">
        <v>104</v>
      </c>
      <c r="I64" s="84">
        <v>3</v>
      </c>
      <c r="J64" s="84"/>
      <c r="K64" s="84" t="s">
        <v>105</v>
      </c>
      <c r="L64" s="85">
        <v>38</v>
      </c>
      <c r="M64" s="85"/>
      <c r="N64" s="85" t="s">
        <v>80</v>
      </c>
      <c r="O64" s="85"/>
      <c r="P64" s="85"/>
      <c r="Q64" s="85"/>
      <c r="R64" s="85"/>
      <c r="S64" s="85"/>
      <c r="T64" s="85"/>
      <c r="U64" s="85"/>
      <c r="V64" s="85"/>
    </row>
    <row r="65" spans="1:22" ht="18.399999999999999" customHeight="1">
      <c r="A65" s="117" t="s">
        <v>160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</row>
    <row r="66" spans="1:22" ht="72">
      <c r="A66" s="80">
        <v>18</v>
      </c>
      <c r="B66" s="81">
        <v>18</v>
      </c>
      <c r="C66" s="82" t="s">
        <v>161</v>
      </c>
      <c r="D66" s="83" t="s">
        <v>153</v>
      </c>
      <c r="E66" s="84">
        <v>4104.3</v>
      </c>
      <c r="F66" s="85" t="s">
        <v>162</v>
      </c>
      <c r="G66" s="84">
        <v>1.03</v>
      </c>
      <c r="H66" s="84" t="s">
        <v>163</v>
      </c>
      <c r="I66" s="84" t="s">
        <v>164</v>
      </c>
      <c r="J66" s="84"/>
      <c r="K66" s="84" t="s">
        <v>165</v>
      </c>
      <c r="L66" s="85" t="s">
        <v>166</v>
      </c>
      <c r="M66" s="85"/>
      <c r="N66" s="85" t="s">
        <v>80</v>
      </c>
      <c r="O66" s="85"/>
      <c r="P66" s="85"/>
      <c r="Q66" s="85"/>
      <c r="R66" s="85"/>
      <c r="S66" s="85"/>
      <c r="T66" s="85"/>
      <c r="U66" s="85"/>
      <c r="V66" s="85"/>
    </row>
    <row r="67" spans="1:22" ht="72">
      <c r="A67" s="80">
        <v>19</v>
      </c>
      <c r="B67" s="81">
        <v>19</v>
      </c>
      <c r="C67" s="82" t="s">
        <v>125</v>
      </c>
      <c r="D67" s="83" t="s">
        <v>126</v>
      </c>
      <c r="E67" s="84">
        <v>15810.14</v>
      </c>
      <c r="F67" s="85" t="s">
        <v>127</v>
      </c>
      <c r="G67" s="84">
        <v>195.41</v>
      </c>
      <c r="H67" s="84">
        <v>8</v>
      </c>
      <c r="I67" s="84" t="s">
        <v>114</v>
      </c>
      <c r="J67" s="84"/>
      <c r="K67" s="84" t="s">
        <v>128</v>
      </c>
      <c r="L67" s="85" t="s">
        <v>129</v>
      </c>
      <c r="M67" s="85"/>
      <c r="N67" s="85" t="s">
        <v>80</v>
      </c>
      <c r="O67" s="85"/>
      <c r="P67" s="85"/>
      <c r="Q67" s="85"/>
      <c r="R67" s="85"/>
      <c r="S67" s="85"/>
      <c r="T67" s="85"/>
      <c r="U67" s="85"/>
      <c r="V67" s="85">
        <v>1</v>
      </c>
    </row>
    <row r="68" spans="1:22" ht="48">
      <c r="A68" s="80">
        <v>20</v>
      </c>
      <c r="B68" s="81">
        <v>20</v>
      </c>
      <c r="C68" s="82" t="s">
        <v>130</v>
      </c>
      <c r="D68" s="83" t="s">
        <v>131</v>
      </c>
      <c r="E68" s="84">
        <v>26.3</v>
      </c>
      <c r="F68" s="85" t="s">
        <v>132</v>
      </c>
      <c r="G68" s="84"/>
      <c r="H68" s="84">
        <v>8</v>
      </c>
      <c r="I68" s="84" t="s">
        <v>114</v>
      </c>
      <c r="J68" s="84"/>
      <c r="K68" s="84">
        <v>36</v>
      </c>
      <c r="L68" s="85" t="s">
        <v>115</v>
      </c>
      <c r="M68" s="85"/>
      <c r="N68" s="85" t="s">
        <v>101</v>
      </c>
      <c r="O68" s="85"/>
      <c r="P68" s="85"/>
      <c r="Q68" s="85"/>
      <c r="R68" s="85"/>
      <c r="S68" s="85"/>
      <c r="T68" s="85"/>
      <c r="U68" s="85"/>
      <c r="V68" s="85"/>
    </row>
    <row r="69" spans="1:22" ht="18.399999999999999" customHeight="1">
      <c r="A69" s="117" t="s">
        <v>167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</row>
    <row r="70" spans="1:22" ht="60">
      <c r="A70" s="80">
        <v>21</v>
      </c>
      <c r="B70" s="81">
        <v>21</v>
      </c>
      <c r="C70" s="82" t="s">
        <v>168</v>
      </c>
      <c r="D70" s="83" t="s">
        <v>153</v>
      </c>
      <c r="E70" s="84">
        <v>1320.82</v>
      </c>
      <c r="F70" s="85" t="s">
        <v>169</v>
      </c>
      <c r="G70" s="84"/>
      <c r="H70" s="84" t="s">
        <v>170</v>
      </c>
      <c r="I70" s="84" t="s">
        <v>171</v>
      </c>
      <c r="J70" s="84"/>
      <c r="K70" s="84" t="s">
        <v>172</v>
      </c>
      <c r="L70" s="85" t="s">
        <v>173</v>
      </c>
      <c r="M70" s="85"/>
      <c r="N70" s="85" t="s">
        <v>80</v>
      </c>
      <c r="O70" s="85"/>
      <c r="P70" s="85"/>
      <c r="Q70" s="85"/>
      <c r="R70" s="85"/>
      <c r="S70" s="85"/>
      <c r="T70" s="85"/>
      <c r="U70" s="85"/>
      <c r="V70" s="85"/>
    </row>
    <row r="71" spans="1:22" ht="18.399999999999999" customHeight="1">
      <c r="A71" s="117" t="s">
        <v>174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</row>
    <row r="72" spans="1:22" ht="72">
      <c r="A72" s="80">
        <v>22</v>
      </c>
      <c r="B72" s="81">
        <v>22</v>
      </c>
      <c r="C72" s="82" t="s">
        <v>125</v>
      </c>
      <c r="D72" s="83" t="s">
        <v>126</v>
      </c>
      <c r="E72" s="84">
        <v>15810.14</v>
      </c>
      <c r="F72" s="85" t="s">
        <v>127</v>
      </c>
      <c r="G72" s="84">
        <v>195.41</v>
      </c>
      <c r="H72" s="84">
        <v>8</v>
      </c>
      <c r="I72" s="84" t="s">
        <v>114</v>
      </c>
      <c r="J72" s="84"/>
      <c r="K72" s="84" t="s">
        <v>128</v>
      </c>
      <c r="L72" s="85" t="s">
        <v>129</v>
      </c>
      <c r="M72" s="85"/>
      <c r="N72" s="85" t="s">
        <v>80</v>
      </c>
      <c r="O72" s="85"/>
      <c r="P72" s="85"/>
      <c r="Q72" s="85"/>
      <c r="R72" s="85"/>
      <c r="S72" s="85"/>
      <c r="T72" s="85"/>
      <c r="U72" s="85"/>
      <c r="V72" s="85">
        <v>1</v>
      </c>
    </row>
    <row r="73" spans="1:22" ht="48">
      <c r="A73" s="80">
        <v>23</v>
      </c>
      <c r="B73" s="81">
        <v>23</v>
      </c>
      <c r="C73" s="82" t="s">
        <v>130</v>
      </c>
      <c r="D73" s="83" t="s">
        <v>131</v>
      </c>
      <c r="E73" s="84">
        <v>26.3</v>
      </c>
      <c r="F73" s="85" t="s">
        <v>132</v>
      </c>
      <c r="G73" s="84"/>
      <c r="H73" s="84">
        <v>8</v>
      </c>
      <c r="I73" s="84" t="s">
        <v>114</v>
      </c>
      <c r="J73" s="84"/>
      <c r="K73" s="84">
        <v>36</v>
      </c>
      <c r="L73" s="85" t="s">
        <v>115</v>
      </c>
      <c r="M73" s="85"/>
      <c r="N73" s="85" t="s">
        <v>101</v>
      </c>
      <c r="O73" s="85"/>
      <c r="P73" s="85"/>
      <c r="Q73" s="85"/>
      <c r="R73" s="85"/>
      <c r="S73" s="85"/>
      <c r="T73" s="85"/>
      <c r="U73" s="85"/>
      <c r="V73" s="85"/>
    </row>
    <row r="74" spans="1:22" ht="18.399999999999999" customHeight="1">
      <c r="A74" s="117" t="s">
        <v>175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</row>
    <row r="75" spans="1:22" ht="72">
      <c r="A75" s="80">
        <v>24</v>
      </c>
      <c r="B75" s="81">
        <v>24</v>
      </c>
      <c r="C75" s="82" t="s">
        <v>125</v>
      </c>
      <c r="D75" s="83" t="s">
        <v>176</v>
      </c>
      <c r="E75" s="84">
        <v>15810.14</v>
      </c>
      <c r="F75" s="85" t="s">
        <v>127</v>
      </c>
      <c r="G75" s="84">
        <v>195.41</v>
      </c>
      <c r="H75" s="84" t="s">
        <v>177</v>
      </c>
      <c r="I75" s="84" t="s">
        <v>178</v>
      </c>
      <c r="J75" s="84"/>
      <c r="K75" s="84" t="s">
        <v>179</v>
      </c>
      <c r="L75" s="85" t="s">
        <v>180</v>
      </c>
      <c r="M75" s="85"/>
      <c r="N75" s="85" t="s">
        <v>80</v>
      </c>
      <c r="O75" s="85"/>
      <c r="P75" s="85"/>
      <c r="Q75" s="85"/>
      <c r="R75" s="85"/>
      <c r="S75" s="85"/>
      <c r="T75" s="85"/>
      <c r="U75" s="85"/>
      <c r="V75" s="85">
        <v>1</v>
      </c>
    </row>
    <row r="76" spans="1:22" ht="48">
      <c r="A76" s="80">
        <v>25</v>
      </c>
      <c r="B76" s="81">
        <v>25</v>
      </c>
      <c r="C76" s="82" t="s">
        <v>130</v>
      </c>
      <c r="D76" s="83" t="s">
        <v>181</v>
      </c>
      <c r="E76" s="84">
        <v>26.3</v>
      </c>
      <c r="F76" s="85" t="s">
        <v>132</v>
      </c>
      <c r="G76" s="84"/>
      <c r="H76" s="84">
        <v>13</v>
      </c>
      <c r="I76" s="84" t="s">
        <v>182</v>
      </c>
      <c r="J76" s="84"/>
      <c r="K76" s="84">
        <v>60</v>
      </c>
      <c r="L76" s="85" t="s">
        <v>183</v>
      </c>
      <c r="M76" s="85"/>
      <c r="N76" s="85" t="s">
        <v>101</v>
      </c>
      <c r="O76" s="85"/>
      <c r="P76" s="85"/>
      <c r="Q76" s="85"/>
      <c r="R76" s="85"/>
      <c r="S76" s="85"/>
      <c r="T76" s="85"/>
      <c r="U76" s="85"/>
      <c r="V76" s="85"/>
    </row>
    <row r="77" spans="1:22" ht="18.399999999999999" customHeight="1">
      <c r="A77" s="117" t="s">
        <v>174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</row>
    <row r="78" spans="1:22" ht="96">
      <c r="A78" s="80">
        <v>26</v>
      </c>
      <c r="B78" s="81">
        <v>26</v>
      </c>
      <c r="C78" s="82" t="s">
        <v>184</v>
      </c>
      <c r="D78" s="83" t="s">
        <v>73</v>
      </c>
      <c r="E78" s="84">
        <v>8684.73</v>
      </c>
      <c r="F78" s="85" t="s">
        <v>185</v>
      </c>
      <c r="G78" s="84" t="s">
        <v>186</v>
      </c>
      <c r="H78" s="84" t="s">
        <v>187</v>
      </c>
      <c r="I78" s="84" t="s">
        <v>188</v>
      </c>
      <c r="J78" s="84">
        <v>1</v>
      </c>
      <c r="K78" s="84" t="s">
        <v>189</v>
      </c>
      <c r="L78" s="85" t="s">
        <v>190</v>
      </c>
      <c r="M78" s="85"/>
      <c r="N78" s="85" t="s">
        <v>80</v>
      </c>
      <c r="O78" s="85"/>
      <c r="P78" s="85"/>
      <c r="Q78" s="85"/>
      <c r="R78" s="85"/>
      <c r="S78" s="85"/>
      <c r="T78" s="85"/>
      <c r="U78" s="85"/>
      <c r="V78" s="85">
        <v>8</v>
      </c>
    </row>
    <row r="79" spans="1:22" ht="18.399999999999999" customHeight="1">
      <c r="A79" s="117" t="s">
        <v>191</v>
      </c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</row>
    <row r="80" spans="1:22" ht="72">
      <c r="A80" s="80">
        <v>27</v>
      </c>
      <c r="B80" s="81">
        <v>27</v>
      </c>
      <c r="C80" s="82" t="s">
        <v>102</v>
      </c>
      <c r="D80" s="83" t="s">
        <v>103</v>
      </c>
      <c r="E80" s="84">
        <v>13.69</v>
      </c>
      <c r="F80" s="85">
        <v>13.69</v>
      </c>
      <c r="G80" s="84"/>
      <c r="H80" s="84" t="s">
        <v>104</v>
      </c>
      <c r="I80" s="84">
        <v>3</v>
      </c>
      <c r="J80" s="84"/>
      <c r="K80" s="84" t="s">
        <v>105</v>
      </c>
      <c r="L80" s="85">
        <v>38</v>
      </c>
      <c r="M80" s="85"/>
      <c r="N80" s="85" t="s">
        <v>80</v>
      </c>
      <c r="O80" s="85"/>
      <c r="P80" s="85"/>
      <c r="Q80" s="85"/>
      <c r="R80" s="85"/>
      <c r="S80" s="85"/>
      <c r="T80" s="85"/>
      <c r="U80" s="85"/>
      <c r="V80" s="85"/>
    </row>
    <row r="81" spans="1:22" ht="18.399999999999999" customHeight="1">
      <c r="A81" s="117" t="s">
        <v>191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</row>
    <row r="82" spans="1:22" ht="72">
      <c r="A82" s="80">
        <v>28</v>
      </c>
      <c r="B82" s="81">
        <v>28</v>
      </c>
      <c r="C82" s="82" t="s">
        <v>102</v>
      </c>
      <c r="D82" s="83" t="s">
        <v>103</v>
      </c>
      <c r="E82" s="84">
        <v>13.69</v>
      </c>
      <c r="F82" s="85">
        <v>13.69</v>
      </c>
      <c r="G82" s="84"/>
      <c r="H82" s="84" t="s">
        <v>104</v>
      </c>
      <c r="I82" s="84">
        <v>3</v>
      </c>
      <c r="J82" s="84"/>
      <c r="K82" s="84" t="s">
        <v>105</v>
      </c>
      <c r="L82" s="85">
        <v>38</v>
      </c>
      <c r="M82" s="85"/>
      <c r="N82" s="85" t="s">
        <v>80</v>
      </c>
      <c r="O82" s="85"/>
      <c r="P82" s="85"/>
      <c r="Q82" s="85"/>
      <c r="R82" s="85"/>
      <c r="S82" s="85"/>
      <c r="T82" s="85"/>
      <c r="U82" s="85"/>
      <c r="V82" s="85"/>
    </row>
    <row r="83" spans="1:22" ht="18.399999999999999" customHeight="1">
      <c r="A83" s="117" t="s">
        <v>192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</row>
    <row r="84" spans="1:22" ht="72">
      <c r="A84" s="86">
        <v>29</v>
      </c>
      <c r="B84" s="87">
        <v>29</v>
      </c>
      <c r="C84" s="88" t="s">
        <v>102</v>
      </c>
      <c r="D84" s="89" t="s">
        <v>103</v>
      </c>
      <c r="E84" s="90">
        <v>13.69</v>
      </c>
      <c r="F84" s="91">
        <v>13.69</v>
      </c>
      <c r="G84" s="90"/>
      <c r="H84" s="90" t="s">
        <v>104</v>
      </c>
      <c r="I84" s="90">
        <v>3</v>
      </c>
      <c r="J84" s="90"/>
      <c r="K84" s="90" t="s">
        <v>105</v>
      </c>
      <c r="L84" s="91">
        <v>38</v>
      </c>
      <c r="M84" s="91"/>
      <c r="N84" s="91" t="s">
        <v>80</v>
      </c>
      <c r="O84" s="91"/>
      <c r="P84" s="91"/>
      <c r="Q84" s="91"/>
      <c r="R84" s="91"/>
      <c r="S84" s="91"/>
      <c r="T84" s="91"/>
      <c r="U84" s="91"/>
      <c r="V84" s="91"/>
    </row>
    <row r="85" spans="1:22" ht="19.350000000000001" customHeight="1">
      <c r="A85" s="119" t="s">
        <v>193</v>
      </c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</row>
    <row r="86" spans="1:22" ht="18.399999999999999" customHeight="1">
      <c r="A86" s="117" t="s">
        <v>194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</row>
    <row r="87" spans="1:22" ht="72">
      <c r="A87" s="80">
        <v>30</v>
      </c>
      <c r="B87" s="81">
        <v>30</v>
      </c>
      <c r="C87" s="82" t="s">
        <v>125</v>
      </c>
      <c r="D87" s="83" t="s">
        <v>126</v>
      </c>
      <c r="E87" s="84">
        <v>15810.14</v>
      </c>
      <c r="F87" s="85" t="s">
        <v>127</v>
      </c>
      <c r="G87" s="84">
        <v>195.41</v>
      </c>
      <c r="H87" s="84">
        <v>8</v>
      </c>
      <c r="I87" s="84" t="s">
        <v>114</v>
      </c>
      <c r="J87" s="84"/>
      <c r="K87" s="84" t="s">
        <v>128</v>
      </c>
      <c r="L87" s="85" t="s">
        <v>129</v>
      </c>
      <c r="M87" s="85"/>
      <c r="N87" s="85" t="s">
        <v>80</v>
      </c>
      <c r="O87" s="85"/>
      <c r="P87" s="85"/>
      <c r="Q87" s="85"/>
      <c r="R87" s="85"/>
      <c r="S87" s="85"/>
      <c r="T87" s="85"/>
      <c r="U87" s="85"/>
      <c r="V87" s="85">
        <v>1</v>
      </c>
    </row>
    <row r="88" spans="1:22" ht="48">
      <c r="A88" s="80">
        <v>31</v>
      </c>
      <c r="B88" s="81">
        <v>31</v>
      </c>
      <c r="C88" s="82" t="s">
        <v>130</v>
      </c>
      <c r="D88" s="83" t="s">
        <v>131</v>
      </c>
      <c r="E88" s="84">
        <v>26.3</v>
      </c>
      <c r="F88" s="85" t="s">
        <v>132</v>
      </c>
      <c r="G88" s="84"/>
      <c r="H88" s="84">
        <v>8</v>
      </c>
      <c r="I88" s="84" t="s">
        <v>114</v>
      </c>
      <c r="J88" s="84"/>
      <c r="K88" s="84">
        <v>36</v>
      </c>
      <c r="L88" s="85" t="s">
        <v>115</v>
      </c>
      <c r="M88" s="85"/>
      <c r="N88" s="85" t="s">
        <v>101</v>
      </c>
      <c r="O88" s="85"/>
      <c r="P88" s="85"/>
      <c r="Q88" s="85"/>
      <c r="R88" s="85"/>
      <c r="S88" s="85"/>
      <c r="T88" s="85"/>
      <c r="U88" s="85"/>
      <c r="V88" s="85"/>
    </row>
    <row r="89" spans="1:22" ht="18.399999999999999" customHeight="1">
      <c r="A89" s="117" t="s">
        <v>195</v>
      </c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</row>
    <row r="90" spans="1:22" ht="72">
      <c r="A90" s="80">
        <v>32</v>
      </c>
      <c r="B90" s="81">
        <v>32</v>
      </c>
      <c r="C90" s="82" t="s">
        <v>125</v>
      </c>
      <c r="D90" s="83" t="s">
        <v>126</v>
      </c>
      <c r="E90" s="84">
        <v>15810.14</v>
      </c>
      <c r="F90" s="85" t="s">
        <v>127</v>
      </c>
      <c r="G90" s="84">
        <v>195.41</v>
      </c>
      <c r="H90" s="84">
        <v>8</v>
      </c>
      <c r="I90" s="84" t="s">
        <v>114</v>
      </c>
      <c r="J90" s="84"/>
      <c r="K90" s="84" t="s">
        <v>128</v>
      </c>
      <c r="L90" s="85" t="s">
        <v>129</v>
      </c>
      <c r="M90" s="85"/>
      <c r="N90" s="85" t="s">
        <v>80</v>
      </c>
      <c r="O90" s="85"/>
      <c r="P90" s="85"/>
      <c r="Q90" s="85"/>
      <c r="R90" s="85"/>
      <c r="S90" s="85"/>
      <c r="T90" s="85"/>
      <c r="U90" s="85"/>
      <c r="V90" s="85">
        <v>1</v>
      </c>
    </row>
    <row r="91" spans="1:22" ht="48">
      <c r="A91" s="80">
        <v>33</v>
      </c>
      <c r="B91" s="81">
        <v>33</v>
      </c>
      <c r="C91" s="82" t="s">
        <v>130</v>
      </c>
      <c r="D91" s="83" t="s">
        <v>131</v>
      </c>
      <c r="E91" s="84">
        <v>26.3</v>
      </c>
      <c r="F91" s="85" t="s">
        <v>132</v>
      </c>
      <c r="G91" s="84"/>
      <c r="H91" s="84">
        <v>8</v>
      </c>
      <c r="I91" s="84" t="s">
        <v>114</v>
      </c>
      <c r="J91" s="84"/>
      <c r="K91" s="84">
        <v>36</v>
      </c>
      <c r="L91" s="85" t="s">
        <v>115</v>
      </c>
      <c r="M91" s="85"/>
      <c r="N91" s="85" t="s">
        <v>101</v>
      </c>
      <c r="O91" s="85"/>
      <c r="P91" s="85"/>
      <c r="Q91" s="85"/>
      <c r="R91" s="85"/>
      <c r="S91" s="85"/>
      <c r="T91" s="85"/>
      <c r="U91" s="85"/>
      <c r="V91" s="85"/>
    </row>
    <row r="92" spans="1:22" ht="18.399999999999999" customHeight="1">
      <c r="A92" s="117" t="s">
        <v>195</v>
      </c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</row>
    <row r="93" spans="1:22" ht="72">
      <c r="A93" s="80">
        <v>34</v>
      </c>
      <c r="B93" s="81">
        <v>34</v>
      </c>
      <c r="C93" s="82" t="s">
        <v>125</v>
      </c>
      <c r="D93" s="83" t="s">
        <v>126</v>
      </c>
      <c r="E93" s="84">
        <v>15810.14</v>
      </c>
      <c r="F93" s="85" t="s">
        <v>127</v>
      </c>
      <c r="G93" s="84">
        <v>195.41</v>
      </c>
      <c r="H93" s="84">
        <v>8</v>
      </c>
      <c r="I93" s="84" t="s">
        <v>114</v>
      </c>
      <c r="J93" s="84"/>
      <c r="K93" s="84" t="s">
        <v>128</v>
      </c>
      <c r="L93" s="85" t="s">
        <v>129</v>
      </c>
      <c r="M93" s="85"/>
      <c r="N93" s="85" t="s">
        <v>80</v>
      </c>
      <c r="O93" s="85"/>
      <c r="P93" s="85"/>
      <c r="Q93" s="85"/>
      <c r="R93" s="85"/>
      <c r="S93" s="85"/>
      <c r="T93" s="85"/>
      <c r="U93" s="85"/>
      <c r="V93" s="85">
        <v>1</v>
      </c>
    </row>
    <row r="94" spans="1:22" ht="48">
      <c r="A94" s="80">
        <v>35</v>
      </c>
      <c r="B94" s="81">
        <v>35</v>
      </c>
      <c r="C94" s="82" t="s">
        <v>130</v>
      </c>
      <c r="D94" s="83" t="s">
        <v>131</v>
      </c>
      <c r="E94" s="84">
        <v>26.3</v>
      </c>
      <c r="F94" s="85" t="s">
        <v>132</v>
      </c>
      <c r="G94" s="84"/>
      <c r="H94" s="84">
        <v>8</v>
      </c>
      <c r="I94" s="84" t="s">
        <v>114</v>
      </c>
      <c r="J94" s="84"/>
      <c r="K94" s="84">
        <v>36</v>
      </c>
      <c r="L94" s="85" t="s">
        <v>115</v>
      </c>
      <c r="M94" s="85"/>
      <c r="N94" s="85" t="s">
        <v>101</v>
      </c>
      <c r="O94" s="85"/>
      <c r="P94" s="85"/>
      <c r="Q94" s="85"/>
      <c r="R94" s="85"/>
      <c r="S94" s="85"/>
      <c r="T94" s="85"/>
      <c r="U94" s="85"/>
      <c r="V94" s="85"/>
    </row>
    <row r="95" spans="1:22" ht="18.399999999999999" customHeight="1">
      <c r="A95" s="117" t="s">
        <v>196</v>
      </c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</row>
    <row r="96" spans="1:22" ht="72">
      <c r="A96" s="80">
        <v>36</v>
      </c>
      <c r="B96" s="81">
        <v>36</v>
      </c>
      <c r="C96" s="82" t="s">
        <v>102</v>
      </c>
      <c r="D96" s="83" t="s">
        <v>103</v>
      </c>
      <c r="E96" s="84">
        <v>13.69</v>
      </c>
      <c r="F96" s="85">
        <v>13.69</v>
      </c>
      <c r="G96" s="84"/>
      <c r="H96" s="84" t="s">
        <v>104</v>
      </c>
      <c r="I96" s="84">
        <v>3</v>
      </c>
      <c r="J96" s="84"/>
      <c r="K96" s="84" t="s">
        <v>105</v>
      </c>
      <c r="L96" s="85">
        <v>38</v>
      </c>
      <c r="M96" s="85"/>
      <c r="N96" s="85" t="s">
        <v>80</v>
      </c>
      <c r="O96" s="85"/>
      <c r="P96" s="85"/>
      <c r="Q96" s="85"/>
      <c r="R96" s="85"/>
      <c r="S96" s="85"/>
      <c r="T96" s="85"/>
      <c r="U96" s="85"/>
      <c r="V96" s="85"/>
    </row>
    <row r="97" spans="1:22" ht="18.399999999999999" customHeight="1">
      <c r="A97" s="117" t="s">
        <v>197</v>
      </c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</row>
    <row r="98" spans="1:22" ht="96">
      <c r="A98" s="80">
        <v>37</v>
      </c>
      <c r="B98" s="81">
        <v>37</v>
      </c>
      <c r="C98" s="82" t="s">
        <v>198</v>
      </c>
      <c r="D98" s="83" t="s">
        <v>199</v>
      </c>
      <c r="E98" s="84">
        <v>12172.3</v>
      </c>
      <c r="F98" s="85" t="s">
        <v>200</v>
      </c>
      <c r="G98" s="84" t="s">
        <v>201</v>
      </c>
      <c r="H98" s="84" t="s">
        <v>202</v>
      </c>
      <c r="I98" s="84" t="s">
        <v>203</v>
      </c>
      <c r="J98" s="84">
        <v>1</v>
      </c>
      <c r="K98" s="84" t="s">
        <v>204</v>
      </c>
      <c r="L98" s="85" t="s">
        <v>205</v>
      </c>
      <c r="M98" s="85"/>
      <c r="N98" s="85" t="s">
        <v>80</v>
      </c>
      <c r="O98" s="85"/>
      <c r="P98" s="85"/>
      <c r="Q98" s="85"/>
      <c r="R98" s="85"/>
      <c r="S98" s="85"/>
      <c r="T98" s="85"/>
      <c r="U98" s="85"/>
      <c r="V98" s="85" t="s">
        <v>206</v>
      </c>
    </row>
    <row r="99" spans="1:22" ht="18.399999999999999" customHeight="1">
      <c r="A99" s="117" t="s">
        <v>195</v>
      </c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</row>
    <row r="100" spans="1:22" ht="72">
      <c r="A100" s="80">
        <v>38</v>
      </c>
      <c r="B100" s="81">
        <v>38</v>
      </c>
      <c r="C100" s="82" t="s">
        <v>125</v>
      </c>
      <c r="D100" s="83" t="s">
        <v>126</v>
      </c>
      <c r="E100" s="84">
        <v>15810.14</v>
      </c>
      <c r="F100" s="85" t="s">
        <v>127</v>
      </c>
      <c r="G100" s="84">
        <v>195.41</v>
      </c>
      <c r="H100" s="84">
        <v>8</v>
      </c>
      <c r="I100" s="84" t="s">
        <v>114</v>
      </c>
      <c r="J100" s="84"/>
      <c r="K100" s="84" t="s">
        <v>128</v>
      </c>
      <c r="L100" s="85" t="s">
        <v>129</v>
      </c>
      <c r="M100" s="85"/>
      <c r="N100" s="85" t="s">
        <v>80</v>
      </c>
      <c r="O100" s="85"/>
      <c r="P100" s="85"/>
      <c r="Q100" s="85"/>
      <c r="R100" s="85"/>
      <c r="S100" s="85"/>
      <c r="T100" s="85"/>
      <c r="U100" s="85"/>
      <c r="V100" s="85">
        <v>1</v>
      </c>
    </row>
    <row r="101" spans="1:22" ht="48">
      <c r="A101" s="86">
        <v>39</v>
      </c>
      <c r="B101" s="87">
        <v>39</v>
      </c>
      <c r="C101" s="88" t="s">
        <v>130</v>
      </c>
      <c r="D101" s="89" t="s">
        <v>131</v>
      </c>
      <c r="E101" s="90">
        <v>26.3</v>
      </c>
      <c r="F101" s="91" t="s">
        <v>132</v>
      </c>
      <c r="G101" s="90"/>
      <c r="H101" s="90">
        <v>8</v>
      </c>
      <c r="I101" s="90" t="s">
        <v>114</v>
      </c>
      <c r="J101" s="90"/>
      <c r="K101" s="90">
        <v>36</v>
      </c>
      <c r="L101" s="91" t="s">
        <v>115</v>
      </c>
      <c r="M101" s="91"/>
      <c r="N101" s="91" t="s">
        <v>101</v>
      </c>
      <c r="O101" s="91"/>
      <c r="P101" s="91"/>
      <c r="Q101" s="91"/>
      <c r="R101" s="91"/>
      <c r="S101" s="91"/>
      <c r="T101" s="91"/>
      <c r="U101" s="91"/>
      <c r="V101" s="91"/>
    </row>
    <row r="102" spans="1:22" ht="19.350000000000001" customHeight="1">
      <c r="A102" s="119" t="s">
        <v>207</v>
      </c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</row>
    <row r="103" spans="1:22" ht="18.399999999999999" customHeight="1">
      <c r="A103" s="117" t="s">
        <v>208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</row>
    <row r="104" spans="1:22" ht="72">
      <c r="A104" s="80">
        <v>40</v>
      </c>
      <c r="B104" s="81">
        <v>40</v>
      </c>
      <c r="C104" s="82" t="s">
        <v>152</v>
      </c>
      <c r="D104" s="83" t="s">
        <v>153</v>
      </c>
      <c r="E104" s="84">
        <v>2250.2399999999998</v>
      </c>
      <c r="F104" s="85" t="s">
        <v>154</v>
      </c>
      <c r="G104" s="84" t="s">
        <v>155</v>
      </c>
      <c r="H104" s="84" t="s">
        <v>156</v>
      </c>
      <c r="I104" s="84" t="s">
        <v>157</v>
      </c>
      <c r="J104" s="84"/>
      <c r="K104" s="84" t="s">
        <v>158</v>
      </c>
      <c r="L104" s="85" t="s">
        <v>159</v>
      </c>
      <c r="M104" s="85"/>
      <c r="N104" s="85" t="s">
        <v>80</v>
      </c>
      <c r="O104" s="85"/>
      <c r="P104" s="85"/>
      <c r="Q104" s="85"/>
      <c r="R104" s="85"/>
      <c r="S104" s="85"/>
      <c r="T104" s="85"/>
      <c r="U104" s="85"/>
      <c r="V104" s="85"/>
    </row>
    <row r="105" spans="1:22" ht="18.399999999999999" customHeight="1">
      <c r="A105" s="117" t="s">
        <v>209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</row>
    <row r="106" spans="1:22" ht="60">
      <c r="A106" s="80">
        <v>41</v>
      </c>
      <c r="B106" s="81">
        <v>41</v>
      </c>
      <c r="C106" s="82" t="s">
        <v>210</v>
      </c>
      <c r="D106" s="83" t="s">
        <v>153</v>
      </c>
      <c r="E106" s="84">
        <v>317.45999999999998</v>
      </c>
      <c r="F106" s="85">
        <v>317.45999999999998</v>
      </c>
      <c r="G106" s="84"/>
      <c r="H106" s="84" t="s">
        <v>211</v>
      </c>
      <c r="I106" s="84">
        <v>3</v>
      </c>
      <c r="J106" s="84"/>
      <c r="K106" s="84" t="s">
        <v>212</v>
      </c>
      <c r="L106" s="85">
        <v>35</v>
      </c>
      <c r="M106" s="85"/>
      <c r="N106" s="85" t="s">
        <v>80</v>
      </c>
      <c r="O106" s="85"/>
      <c r="P106" s="85"/>
      <c r="Q106" s="85"/>
      <c r="R106" s="85"/>
      <c r="S106" s="85"/>
      <c r="T106" s="85"/>
      <c r="U106" s="85"/>
      <c r="V106" s="85"/>
    </row>
    <row r="107" spans="1:22" ht="18.399999999999999" customHeight="1">
      <c r="A107" s="117" t="s">
        <v>213</v>
      </c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</row>
    <row r="108" spans="1:22" ht="72">
      <c r="A108" s="80">
        <v>42</v>
      </c>
      <c r="B108" s="81">
        <v>42</v>
      </c>
      <c r="C108" s="82" t="s">
        <v>214</v>
      </c>
      <c r="D108" s="83" t="s">
        <v>215</v>
      </c>
      <c r="E108" s="84">
        <v>5830.19</v>
      </c>
      <c r="F108" s="85" t="s">
        <v>216</v>
      </c>
      <c r="G108" s="84" t="s">
        <v>217</v>
      </c>
      <c r="H108" s="84" t="s">
        <v>218</v>
      </c>
      <c r="I108" s="84" t="s">
        <v>219</v>
      </c>
      <c r="J108" s="84"/>
      <c r="K108" s="84" t="s">
        <v>220</v>
      </c>
      <c r="L108" s="85" t="s">
        <v>221</v>
      </c>
      <c r="M108" s="85"/>
      <c r="N108" s="85" t="s">
        <v>80</v>
      </c>
      <c r="O108" s="85"/>
      <c r="P108" s="85"/>
      <c r="Q108" s="85"/>
      <c r="R108" s="85"/>
      <c r="S108" s="85"/>
      <c r="T108" s="85"/>
      <c r="U108" s="85"/>
      <c r="V108" s="85"/>
    </row>
    <row r="109" spans="1:22" ht="72">
      <c r="A109" s="80">
        <v>43</v>
      </c>
      <c r="B109" s="81">
        <v>43</v>
      </c>
      <c r="C109" s="82" t="s">
        <v>222</v>
      </c>
      <c r="D109" s="83" t="s">
        <v>223</v>
      </c>
      <c r="E109" s="84">
        <v>3.95</v>
      </c>
      <c r="F109" s="85">
        <v>3.95</v>
      </c>
      <c r="G109" s="84"/>
      <c r="H109" s="84" t="s">
        <v>224</v>
      </c>
      <c r="I109" s="84">
        <v>1</v>
      </c>
      <c r="J109" s="84"/>
      <c r="K109" s="84" t="s">
        <v>225</v>
      </c>
      <c r="L109" s="85">
        <v>7</v>
      </c>
      <c r="M109" s="85"/>
      <c r="N109" s="85" t="s">
        <v>80</v>
      </c>
      <c r="O109" s="85"/>
      <c r="P109" s="85"/>
      <c r="Q109" s="85"/>
      <c r="R109" s="85"/>
      <c r="S109" s="85"/>
      <c r="T109" s="85"/>
      <c r="U109" s="85"/>
      <c r="V109" s="85"/>
    </row>
    <row r="110" spans="1:22" ht="18.399999999999999" customHeight="1">
      <c r="A110" s="117" t="s">
        <v>208</v>
      </c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</row>
    <row r="111" spans="1:22" ht="72">
      <c r="A111" s="80">
        <v>44</v>
      </c>
      <c r="B111" s="81">
        <v>44</v>
      </c>
      <c r="C111" s="82" t="s">
        <v>214</v>
      </c>
      <c r="D111" s="83" t="s">
        <v>106</v>
      </c>
      <c r="E111" s="84">
        <v>5830.19</v>
      </c>
      <c r="F111" s="85" t="s">
        <v>216</v>
      </c>
      <c r="G111" s="84" t="s">
        <v>217</v>
      </c>
      <c r="H111" s="84" t="s">
        <v>226</v>
      </c>
      <c r="I111" s="84" t="s">
        <v>227</v>
      </c>
      <c r="J111" s="84"/>
      <c r="K111" s="84" t="s">
        <v>228</v>
      </c>
      <c r="L111" s="85" t="s">
        <v>229</v>
      </c>
      <c r="M111" s="85"/>
      <c r="N111" s="85" t="s">
        <v>80</v>
      </c>
      <c r="O111" s="85"/>
      <c r="P111" s="85"/>
      <c r="Q111" s="85"/>
      <c r="R111" s="85"/>
      <c r="S111" s="85"/>
      <c r="T111" s="85"/>
      <c r="U111" s="85"/>
      <c r="V111" s="85">
        <v>1</v>
      </c>
    </row>
    <row r="112" spans="1:22" ht="72">
      <c r="A112" s="80">
        <v>45</v>
      </c>
      <c r="B112" s="81">
        <v>45</v>
      </c>
      <c r="C112" s="82" t="s">
        <v>222</v>
      </c>
      <c r="D112" s="83" t="s">
        <v>223</v>
      </c>
      <c r="E112" s="84">
        <v>3.95</v>
      </c>
      <c r="F112" s="85">
        <v>3.95</v>
      </c>
      <c r="G112" s="84"/>
      <c r="H112" s="84" t="s">
        <v>224</v>
      </c>
      <c r="I112" s="84">
        <v>1</v>
      </c>
      <c r="J112" s="84"/>
      <c r="K112" s="84" t="s">
        <v>225</v>
      </c>
      <c r="L112" s="85">
        <v>7</v>
      </c>
      <c r="M112" s="85"/>
      <c r="N112" s="85" t="s">
        <v>80</v>
      </c>
      <c r="O112" s="85"/>
      <c r="P112" s="85"/>
      <c r="Q112" s="85"/>
      <c r="R112" s="85"/>
      <c r="S112" s="85"/>
      <c r="T112" s="85"/>
      <c r="U112" s="85"/>
      <c r="V112" s="85"/>
    </row>
    <row r="113" spans="1:22" ht="18.399999999999999" customHeight="1">
      <c r="A113" s="117" t="s">
        <v>151</v>
      </c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</row>
    <row r="114" spans="1:22" ht="72">
      <c r="A114" s="80">
        <v>46</v>
      </c>
      <c r="B114" s="81">
        <v>46</v>
      </c>
      <c r="C114" s="82" t="s">
        <v>117</v>
      </c>
      <c r="D114" s="83" t="s">
        <v>230</v>
      </c>
      <c r="E114" s="84">
        <v>508.07</v>
      </c>
      <c r="F114" s="85" t="s">
        <v>119</v>
      </c>
      <c r="G114" s="84">
        <v>1.03</v>
      </c>
      <c r="H114" s="84" t="s">
        <v>231</v>
      </c>
      <c r="I114" s="84" t="s">
        <v>232</v>
      </c>
      <c r="J114" s="84"/>
      <c r="K114" s="84" t="s">
        <v>233</v>
      </c>
      <c r="L114" s="85" t="s">
        <v>234</v>
      </c>
      <c r="M114" s="85"/>
      <c r="N114" s="85" t="s">
        <v>80</v>
      </c>
      <c r="O114" s="85"/>
      <c r="P114" s="85"/>
      <c r="Q114" s="85"/>
      <c r="R114" s="85"/>
      <c r="S114" s="85"/>
      <c r="T114" s="85"/>
      <c r="U114" s="85"/>
      <c r="V114" s="85"/>
    </row>
    <row r="115" spans="1:22" ht="18.399999999999999" customHeight="1">
      <c r="A115" s="117" t="s">
        <v>194</v>
      </c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</row>
    <row r="116" spans="1:22" ht="72">
      <c r="A116" s="80">
        <v>47</v>
      </c>
      <c r="B116" s="81">
        <v>47</v>
      </c>
      <c r="C116" s="82" t="s">
        <v>117</v>
      </c>
      <c r="D116" s="83" t="s">
        <v>118</v>
      </c>
      <c r="E116" s="84">
        <v>508.07</v>
      </c>
      <c r="F116" s="85" t="s">
        <v>119</v>
      </c>
      <c r="G116" s="84">
        <v>1.03</v>
      </c>
      <c r="H116" s="84" t="s">
        <v>120</v>
      </c>
      <c r="I116" s="84" t="s">
        <v>121</v>
      </c>
      <c r="J116" s="84"/>
      <c r="K116" s="84" t="s">
        <v>122</v>
      </c>
      <c r="L116" s="85" t="s">
        <v>123</v>
      </c>
      <c r="M116" s="85"/>
      <c r="N116" s="85" t="s">
        <v>80</v>
      </c>
      <c r="O116" s="85"/>
      <c r="P116" s="85"/>
      <c r="Q116" s="85"/>
      <c r="R116" s="85"/>
      <c r="S116" s="85"/>
      <c r="T116" s="85"/>
      <c r="U116" s="85"/>
      <c r="V116" s="85"/>
    </row>
    <row r="117" spans="1:22" ht="72">
      <c r="A117" s="80">
        <v>48</v>
      </c>
      <c r="B117" s="81">
        <v>48</v>
      </c>
      <c r="C117" s="82" t="s">
        <v>235</v>
      </c>
      <c r="D117" s="83" t="s">
        <v>236</v>
      </c>
      <c r="E117" s="84">
        <v>5.36</v>
      </c>
      <c r="F117" s="85">
        <v>2.16</v>
      </c>
      <c r="G117" s="84" t="s">
        <v>237</v>
      </c>
      <c r="H117" s="84" t="s">
        <v>238</v>
      </c>
      <c r="I117" s="84">
        <v>216</v>
      </c>
      <c r="J117" s="84" t="s">
        <v>239</v>
      </c>
      <c r="K117" s="84" t="s">
        <v>240</v>
      </c>
      <c r="L117" s="85">
        <v>2377</v>
      </c>
      <c r="M117" s="85"/>
      <c r="N117" s="85" t="s">
        <v>80</v>
      </c>
      <c r="O117" s="85"/>
      <c r="P117" s="85"/>
      <c r="Q117" s="85"/>
      <c r="R117" s="85"/>
      <c r="S117" s="85"/>
      <c r="T117" s="85"/>
      <c r="U117" s="85"/>
      <c r="V117" s="85" t="s">
        <v>241</v>
      </c>
    </row>
    <row r="118" spans="1:22" ht="36">
      <c r="A118" s="80">
        <v>49</v>
      </c>
      <c r="B118" s="81">
        <v>49</v>
      </c>
      <c r="C118" s="82" t="s">
        <v>242</v>
      </c>
      <c r="D118" s="83" t="s">
        <v>243</v>
      </c>
      <c r="E118" s="84">
        <v>11011</v>
      </c>
      <c r="F118" s="85" t="s">
        <v>244</v>
      </c>
      <c r="G118" s="84"/>
      <c r="H118" s="84">
        <v>110</v>
      </c>
      <c r="I118" s="84" t="s">
        <v>245</v>
      </c>
      <c r="J118" s="84"/>
      <c r="K118" s="84">
        <v>31</v>
      </c>
      <c r="L118" s="85" t="s">
        <v>246</v>
      </c>
      <c r="M118" s="85"/>
      <c r="N118" s="85" t="s">
        <v>101</v>
      </c>
      <c r="O118" s="85"/>
      <c r="P118" s="85"/>
      <c r="Q118" s="85"/>
      <c r="R118" s="85"/>
      <c r="S118" s="85"/>
      <c r="T118" s="85"/>
      <c r="U118" s="85"/>
      <c r="V118" s="85"/>
    </row>
    <row r="119" spans="1:22" ht="18.399999999999999" customHeight="1">
      <c r="A119" s="117" t="s">
        <v>247</v>
      </c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</row>
    <row r="120" spans="1:22" ht="72">
      <c r="A120" s="80">
        <v>50</v>
      </c>
      <c r="B120" s="81">
        <v>50</v>
      </c>
      <c r="C120" s="82" t="s">
        <v>117</v>
      </c>
      <c r="D120" s="83" t="s">
        <v>118</v>
      </c>
      <c r="E120" s="84">
        <v>508.07</v>
      </c>
      <c r="F120" s="85" t="s">
        <v>119</v>
      </c>
      <c r="G120" s="84">
        <v>1.03</v>
      </c>
      <c r="H120" s="84" t="s">
        <v>120</v>
      </c>
      <c r="I120" s="84" t="s">
        <v>121</v>
      </c>
      <c r="J120" s="84"/>
      <c r="K120" s="84" t="s">
        <v>122</v>
      </c>
      <c r="L120" s="85" t="s">
        <v>123</v>
      </c>
      <c r="M120" s="85"/>
      <c r="N120" s="85" t="s">
        <v>80</v>
      </c>
      <c r="O120" s="85"/>
      <c r="P120" s="85"/>
      <c r="Q120" s="85"/>
      <c r="R120" s="85"/>
      <c r="S120" s="85"/>
      <c r="T120" s="85"/>
      <c r="U120" s="85"/>
      <c r="V120" s="85"/>
    </row>
    <row r="121" spans="1:22" ht="18.399999999999999" customHeight="1">
      <c r="A121" s="117" t="s">
        <v>248</v>
      </c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</row>
    <row r="122" spans="1:22" ht="60">
      <c r="A122" s="80">
        <v>51</v>
      </c>
      <c r="B122" s="81">
        <v>51</v>
      </c>
      <c r="C122" s="82" t="s">
        <v>210</v>
      </c>
      <c r="D122" s="83" t="s">
        <v>153</v>
      </c>
      <c r="E122" s="84">
        <v>317.45999999999998</v>
      </c>
      <c r="F122" s="85">
        <v>317.45999999999998</v>
      </c>
      <c r="G122" s="84"/>
      <c r="H122" s="84" t="s">
        <v>211</v>
      </c>
      <c r="I122" s="84">
        <v>3</v>
      </c>
      <c r="J122" s="84"/>
      <c r="K122" s="84" t="s">
        <v>212</v>
      </c>
      <c r="L122" s="85">
        <v>35</v>
      </c>
      <c r="M122" s="85"/>
      <c r="N122" s="85" t="s">
        <v>80</v>
      </c>
      <c r="O122" s="85"/>
      <c r="P122" s="85"/>
      <c r="Q122" s="85"/>
      <c r="R122" s="85"/>
      <c r="S122" s="85"/>
      <c r="T122" s="85"/>
      <c r="U122" s="85"/>
      <c r="V122" s="85"/>
    </row>
    <row r="123" spans="1:22" ht="18.399999999999999" customHeight="1">
      <c r="A123" s="117" t="s">
        <v>249</v>
      </c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</row>
    <row r="124" spans="1:22" ht="72">
      <c r="A124" s="80">
        <v>52</v>
      </c>
      <c r="B124" s="81">
        <v>52</v>
      </c>
      <c r="C124" s="82" t="s">
        <v>222</v>
      </c>
      <c r="D124" s="83" t="s">
        <v>250</v>
      </c>
      <c r="E124" s="84">
        <v>3.95</v>
      </c>
      <c r="F124" s="85">
        <v>3.95</v>
      </c>
      <c r="G124" s="84"/>
      <c r="H124" s="84" t="s">
        <v>251</v>
      </c>
      <c r="I124" s="84">
        <v>2</v>
      </c>
      <c r="J124" s="84"/>
      <c r="K124" s="84" t="s">
        <v>252</v>
      </c>
      <c r="L124" s="85">
        <v>27</v>
      </c>
      <c r="M124" s="85"/>
      <c r="N124" s="85" t="s">
        <v>80</v>
      </c>
      <c r="O124" s="85"/>
      <c r="P124" s="85"/>
      <c r="Q124" s="85"/>
      <c r="R124" s="85"/>
      <c r="S124" s="85"/>
      <c r="T124" s="85"/>
      <c r="U124" s="85"/>
      <c r="V124" s="85"/>
    </row>
    <row r="125" spans="1:22" ht="18.399999999999999" customHeight="1">
      <c r="A125" s="117" t="s">
        <v>160</v>
      </c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</row>
    <row r="126" spans="1:22" ht="72">
      <c r="A126" s="80">
        <v>53</v>
      </c>
      <c r="B126" s="81">
        <v>53</v>
      </c>
      <c r="C126" s="82" t="s">
        <v>125</v>
      </c>
      <c r="D126" s="83" t="s">
        <v>253</v>
      </c>
      <c r="E126" s="84">
        <v>15810.14</v>
      </c>
      <c r="F126" s="85" t="s">
        <v>127</v>
      </c>
      <c r="G126" s="84">
        <v>195.41</v>
      </c>
      <c r="H126" s="84" t="s">
        <v>254</v>
      </c>
      <c r="I126" s="84" t="s">
        <v>255</v>
      </c>
      <c r="J126" s="84"/>
      <c r="K126" s="84" t="s">
        <v>256</v>
      </c>
      <c r="L126" s="85" t="s">
        <v>257</v>
      </c>
      <c r="M126" s="85"/>
      <c r="N126" s="85" t="s">
        <v>80</v>
      </c>
      <c r="O126" s="85"/>
      <c r="P126" s="85"/>
      <c r="Q126" s="85"/>
      <c r="R126" s="85"/>
      <c r="S126" s="85"/>
      <c r="T126" s="85"/>
      <c r="U126" s="85"/>
      <c r="V126" s="85">
        <v>1</v>
      </c>
    </row>
    <row r="127" spans="1:22" ht="48">
      <c r="A127" s="86">
        <v>54</v>
      </c>
      <c r="B127" s="87">
        <v>54</v>
      </c>
      <c r="C127" s="88" t="s">
        <v>130</v>
      </c>
      <c r="D127" s="89" t="s">
        <v>258</v>
      </c>
      <c r="E127" s="90">
        <v>26.3</v>
      </c>
      <c r="F127" s="91" t="s">
        <v>132</v>
      </c>
      <c r="G127" s="90"/>
      <c r="H127" s="90">
        <v>11</v>
      </c>
      <c r="I127" s="90" t="s">
        <v>259</v>
      </c>
      <c r="J127" s="90"/>
      <c r="K127" s="90">
        <v>48</v>
      </c>
      <c r="L127" s="91" t="s">
        <v>260</v>
      </c>
      <c r="M127" s="91"/>
      <c r="N127" s="91" t="s">
        <v>101</v>
      </c>
      <c r="O127" s="91"/>
      <c r="P127" s="91"/>
      <c r="Q127" s="91"/>
      <c r="R127" s="91"/>
      <c r="S127" s="91"/>
      <c r="T127" s="91"/>
      <c r="U127" s="91"/>
      <c r="V127" s="91"/>
    </row>
    <row r="128" spans="1:22" ht="19.350000000000001" customHeight="1">
      <c r="A128" s="119" t="s">
        <v>261</v>
      </c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</row>
    <row r="129" spans="1:22" ht="18.399999999999999" customHeight="1">
      <c r="A129" s="117" t="s">
        <v>133</v>
      </c>
      <c r="B129" s="118"/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</row>
    <row r="130" spans="1:22" ht="84">
      <c r="A130" s="80">
        <v>55</v>
      </c>
      <c r="B130" s="81">
        <v>55</v>
      </c>
      <c r="C130" s="82" t="s">
        <v>262</v>
      </c>
      <c r="D130" s="83" t="s">
        <v>263</v>
      </c>
      <c r="E130" s="84">
        <v>1320.8</v>
      </c>
      <c r="F130" s="85" t="s">
        <v>264</v>
      </c>
      <c r="G130" s="84">
        <v>195.41</v>
      </c>
      <c r="H130" s="84" t="s">
        <v>224</v>
      </c>
      <c r="I130" s="84">
        <v>1</v>
      </c>
      <c r="J130" s="84"/>
      <c r="K130" s="84" t="s">
        <v>265</v>
      </c>
      <c r="L130" s="85">
        <v>4</v>
      </c>
      <c r="M130" s="85"/>
      <c r="N130" s="85" t="s">
        <v>80</v>
      </c>
      <c r="O130" s="85"/>
      <c r="P130" s="85"/>
      <c r="Q130" s="85"/>
      <c r="R130" s="85"/>
      <c r="S130" s="85"/>
      <c r="T130" s="85"/>
      <c r="U130" s="85"/>
      <c r="V130" s="85"/>
    </row>
    <row r="131" spans="1:22" ht="48">
      <c r="A131" s="80">
        <v>56</v>
      </c>
      <c r="B131" s="81">
        <v>56</v>
      </c>
      <c r="C131" s="82" t="s">
        <v>130</v>
      </c>
      <c r="D131" s="83" t="s">
        <v>258</v>
      </c>
      <c r="E131" s="84">
        <v>26.3</v>
      </c>
      <c r="F131" s="85" t="s">
        <v>132</v>
      </c>
      <c r="G131" s="84"/>
      <c r="H131" s="84">
        <v>11</v>
      </c>
      <c r="I131" s="84" t="s">
        <v>259</v>
      </c>
      <c r="J131" s="84"/>
      <c r="K131" s="84">
        <v>48</v>
      </c>
      <c r="L131" s="85" t="s">
        <v>260</v>
      </c>
      <c r="M131" s="85"/>
      <c r="N131" s="85" t="s">
        <v>101</v>
      </c>
      <c r="O131" s="85"/>
      <c r="P131" s="85"/>
      <c r="Q131" s="85"/>
      <c r="R131" s="85"/>
      <c r="S131" s="85"/>
      <c r="T131" s="85"/>
      <c r="U131" s="85"/>
      <c r="V131" s="85"/>
    </row>
    <row r="132" spans="1:22" ht="18.399999999999999" customHeight="1">
      <c r="A132" s="117" t="s">
        <v>208</v>
      </c>
      <c r="B132" s="118"/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</row>
    <row r="133" spans="1:22" ht="72">
      <c r="A133" s="80">
        <v>57</v>
      </c>
      <c r="B133" s="81">
        <v>57</v>
      </c>
      <c r="C133" s="82" t="s">
        <v>117</v>
      </c>
      <c r="D133" s="83" t="s">
        <v>266</v>
      </c>
      <c r="E133" s="84">
        <v>508.07</v>
      </c>
      <c r="F133" s="85" t="s">
        <v>119</v>
      </c>
      <c r="G133" s="84">
        <v>1.03</v>
      </c>
      <c r="H133" s="84" t="s">
        <v>267</v>
      </c>
      <c r="I133" s="84" t="s">
        <v>268</v>
      </c>
      <c r="J133" s="84"/>
      <c r="K133" s="84" t="s">
        <v>269</v>
      </c>
      <c r="L133" s="85" t="s">
        <v>270</v>
      </c>
      <c r="M133" s="85"/>
      <c r="N133" s="85" t="s">
        <v>80</v>
      </c>
      <c r="O133" s="85"/>
      <c r="P133" s="85"/>
      <c r="Q133" s="85"/>
      <c r="R133" s="85"/>
      <c r="S133" s="85"/>
      <c r="T133" s="85"/>
      <c r="U133" s="85"/>
      <c r="V133" s="85"/>
    </row>
    <row r="134" spans="1:22" ht="18.399999999999999" customHeight="1">
      <c r="A134" s="117" t="s">
        <v>124</v>
      </c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</row>
    <row r="135" spans="1:22" ht="72">
      <c r="A135" s="80">
        <v>58</v>
      </c>
      <c r="B135" s="81">
        <v>58</v>
      </c>
      <c r="C135" s="82" t="s">
        <v>235</v>
      </c>
      <c r="D135" s="83" t="s">
        <v>236</v>
      </c>
      <c r="E135" s="84">
        <v>5.36</v>
      </c>
      <c r="F135" s="85">
        <v>2.16</v>
      </c>
      <c r="G135" s="84" t="s">
        <v>237</v>
      </c>
      <c r="H135" s="84" t="s">
        <v>238</v>
      </c>
      <c r="I135" s="84">
        <v>216</v>
      </c>
      <c r="J135" s="84" t="s">
        <v>239</v>
      </c>
      <c r="K135" s="84" t="s">
        <v>240</v>
      </c>
      <c r="L135" s="85">
        <v>2377</v>
      </c>
      <c r="M135" s="85"/>
      <c r="N135" s="85" t="s">
        <v>80</v>
      </c>
      <c r="O135" s="85"/>
      <c r="P135" s="85"/>
      <c r="Q135" s="85"/>
      <c r="R135" s="85"/>
      <c r="S135" s="85"/>
      <c r="T135" s="85"/>
      <c r="U135" s="85"/>
      <c r="V135" s="85" t="s">
        <v>241</v>
      </c>
    </row>
    <row r="136" spans="1:22" ht="36">
      <c r="A136" s="80">
        <v>59</v>
      </c>
      <c r="B136" s="81">
        <v>59</v>
      </c>
      <c r="C136" s="82" t="s">
        <v>242</v>
      </c>
      <c r="D136" s="83" t="s">
        <v>243</v>
      </c>
      <c r="E136" s="84">
        <v>11011</v>
      </c>
      <c r="F136" s="85" t="s">
        <v>244</v>
      </c>
      <c r="G136" s="84"/>
      <c r="H136" s="84">
        <v>110</v>
      </c>
      <c r="I136" s="84" t="s">
        <v>245</v>
      </c>
      <c r="J136" s="84"/>
      <c r="K136" s="84">
        <v>31</v>
      </c>
      <c r="L136" s="85" t="s">
        <v>246</v>
      </c>
      <c r="M136" s="85"/>
      <c r="N136" s="85" t="s">
        <v>101</v>
      </c>
      <c r="O136" s="85"/>
      <c r="P136" s="85"/>
      <c r="Q136" s="85"/>
      <c r="R136" s="85"/>
      <c r="S136" s="85"/>
      <c r="T136" s="85"/>
      <c r="U136" s="85"/>
      <c r="V136" s="85"/>
    </row>
    <row r="137" spans="1:22" ht="18.399999999999999" customHeight="1">
      <c r="A137" s="117" t="s">
        <v>116</v>
      </c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</row>
    <row r="138" spans="1:22" ht="120">
      <c r="A138" s="80">
        <v>60</v>
      </c>
      <c r="B138" s="81">
        <v>60</v>
      </c>
      <c r="C138" s="82" t="s">
        <v>271</v>
      </c>
      <c r="D138" s="83" t="s">
        <v>266</v>
      </c>
      <c r="E138" s="84">
        <v>2406.83</v>
      </c>
      <c r="F138" s="85" t="s">
        <v>272</v>
      </c>
      <c r="G138" s="84">
        <v>76.17</v>
      </c>
      <c r="H138" s="84" t="s">
        <v>273</v>
      </c>
      <c r="I138" s="84" t="s">
        <v>274</v>
      </c>
      <c r="J138" s="84">
        <v>2</v>
      </c>
      <c r="K138" s="84" t="s">
        <v>275</v>
      </c>
      <c r="L138" s="85" t="s">
        <v>276</v>
      </c>
      <c r="M138" s="85"/>
      <c r="N138" s="85" t="s">
        <v>80</v>
      </c>
      <c r="O138" s="85"/>
      <c r="P138" s="85"/>
      <c r="Q138" s="85"/>
      <c r="R138" s="85"/>
      <c r="S138" s="85"/>
      <c r="T138" s="85"/>
      <c r="U138" s="85"/>
      <c r="V138" s="85">
        <v>12</v>
      </c>
    </row>
    <row r="139" spans="1:22" ht="36">
      <c r="A139" s="80">
        <v>61</v>
      </c>
      <c r="B139" s="81">
        <v>61</v>
      </c>
      <c r="C139" s="82" t="s">
        <v>277</v>
      </c>
      <c r="D139" s="83" t="s">
        <v>278</v>
      </c>
      <c r="E139" s="84">
        <v>16.920000000000002</v>
      </c>
      <c r="F139" s="85" t="s">
        <v>279</v>
      </c>
      <c r="G139" s="84"/>
      <c r="H139" s="84">
        <v>51</v>
      </c>
      <c r="I139" s="84" t="s">
        <v>280</v>
      </c>
      <c r="J139" s="84"/>
      <c r="K139" s="84">
        <v>143</v>
      </c>
      <c r="L139" s="85" t="s">
        <v>281</v>
      </c>
      <c r="M139" s="85"/>
      <c r="N139" s="85" t="s">
        <v>101</v>
      </c>
      <c r="O139" s="85"/>
      <c r="P139" s="85"/>
      <c r="Q139" s="85"/>
      <c r="R139" s="85"/>
      <c r="S139" s="85"/>
      <c r="T139" s="85"/>
      <c r="U139" s="85"/>
      <c r="V139" s="85"/>
    </row>
    <row r="140" spans="1:22" ht="60">
      <c r="A140" s="80">
        <v>62</v>
      </c>
      <c r="B140" s="81">
        <v>62</v>
      </c>
      <c r="C140" s="82" t="s">
        <v>282</v>
      </c>
      <c r="D140" s="83" t="s">
        <v>283</v>
      </c>
      <c r="E140" s="84">
        <v>12.46</v>
      </c>
      <c r="F140" s="85" t="s">
        <v>284</v>
      </c>
      <c r="G140" s="84"/>
      <c r="H140" s="84">
        <v>25</v>
      </c>
      <c r="I140" s="84" t="s">
        <v>285</v>
      </c>
      <c r="J140" s="84"/>
      <c r="K140" s="84">
        <v>58</v>
      </c>
      <c r="L140" s="85" t="s">
        <v>286</v>
      </c>
      <c r="M140" s="85"/>
      <c r="N140" s="85" t="s">
        <v>101</v>
      </c>
      <c r="O140" s="85"/>
      <c r="P140" s="85"/>
      <c r="Q140" s="85"/>
      <c r="R140" s="85"/>
      <c r="S140" s="85"/>
      <c r="T140" s="85"/>
      <c r="U140" s="85"/>
      <c r="V140" s="85"/>
    </row>
    <row r="141" spans="1:22" ht="48">
      <c r="A141" s="80">
        <v>63</v>
      </c>
      <c r="B141" s="81">
        <v>63</v>
      </c>
      <c r="C141" s="82" t="s">
        <v>287</v>
      </c>
      <c r="D141" s="83" t="s">
        <v>283</v>
      </c>
      <c r="E141" s="84">
        <v>2.4500000000000002</v>
      </c>
      <c r="F141" s="85" t="s">
        <v>288</v>
      </c>
      <c r="G141" s="84"/>
      <c r="H141" s="84">
        <v>5</v>
      </c>
      <c r="I141" s="84" t="s">
        <v>289</v>
      </c>
      <c r="J141" s="84"/>
      <c r="K141" s="84">
        <v>12</v>
      </c>
      <c r="L141" s="85" t="s">
        <v>290</v>
      </c>
      <c r="M141" s="85"/>
      <c r="N141" s="85" t="s">
        <v>101</v>
      </c>
      <c r="O141" s="85"/>
      <c r="P141" s="85"/>
      <c r="Q141" s="85"/>
      <c r="R141" s="85"/>
      <c r="S141" s="85"/>
      <c r="T141" s="85"/>
      <c r="U141" s="85"/>
      <c r="V141" s="85"/>
    </row>
    <row r="142" spans="1:22" ht="18.399999999999999" customHeight="1">
      <c r="A142" s="117" t="s">
        <v>291</v>
      </c>
      <c r="B142" s="118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</row>
    <row r="143" spans="1:22" ht="96">
      <c r="A143" s="80">
        <v>64</v>
      </c>
      <c r="B143" s="81">
        <v>64</v>
      </c>
      <c r="C143" s="82" t="s">
        <v>72</v>
      </c>
      <c r="D143" s="83" t="s">
        <v>292</v>
      </c>
      <c r="E143" s="84">
        <v>2435.67</v>
      </c>
      <c r="F143" s="85" t="s">
        <v>74</v>
      </c>
      <c r="G143" s="84" t="s">
        <v>75</v>
      </c>
      <c r="H143" s="84" t="s">
        <v>293</v>
      </c>
      <c r="I143" s="84" t="s">
        <v>294</v>
      </c>
      <c r="J143" s="84">
        <v>1</v>
      </c>
      <c r="K143" s="84" t="s">
        <v>295</v>
      </c>
      <c r="L143" s="85" t="s">
        <v>296</v>
      </c>
      <c r="M143" s="85"/>
      <c r="N143" s="85" t="s">
        <v>80</v>
      </c>
      <c r="O143" s="85"/>
      <c r="P143" s="85"/>
      <c r="Q143" s="85"/>
      <c r="R143" s="85"/>
      <c r="S143" s="85"/>
      <c r="T143" s="85"/>
      <c r="U143" s="85"/>
      <c r="V143" s="85">
        <v>4</v>
      </c>
    </row>
    <row r="144" spans="1:22" ht="72">
      <c r="A144" s="80">
        <v>65</v>
      </c>
      <c r="B144" s="81">
        <v>65</v>
      </c>
      <c r="C144" s="82" t="s">
        <v>152</v>
      </c>
      <c r="D144" s="83" t="s">
        <v>199</v>
      </c>
      <c r="E144" s="84">
        <v>2250.2399999999998</v>
      </c>
      <c r="F144" s="85" t="s">
        <v>154</v>
      </c>
      <c r="G144" s="84" t="s">
        <v>155</v>
      </c>
      <c r="H144" s="84" t="s">
        <v>297</v>
      </c>
      <c r="I144" s="84" t="s">
        <v>298</v>
      </c>
      <c r="J144" s="84"/>
      <c r="K144" s="84" t="s">
        <v>299</v>
      </c>
      <c r="L144" s="85" t="s">
        <v>300</v>
      </c>
      <c r="M144" s="85"/>
      <c r="N144" s="85" t="s">
        <v>80</v>
      </c>
      <c r="O144" s="85"/>
      <c r="P144" s="85"/>
      <c r="Q144" s="85"/>
      <c r="R144" s="85"/>
      <c r="S144" s="85"/>
      <c r="T144" s="85"/>
      <c r="U144" s="85"/>
      <c r="V144" s="85"/>
    </row>
    <row r="145" spans="1:22" ht="60">
      <c r="A145" s="80">
        <v>66</v>
      </c>
      <c r="B145" s="81">
        <v>66</v>
      </c>
      <c r="C145" s="82" t="s">
        <v>81</v>
      </c>
      <c r="D145" s="83" t="s">
        <v>82</v>
      </c>
      <c r="E145" s="84">
        <v>1170.06</v>
      </c>
      <c r="F145" s="85">
        <v>1094.5</v>
      </c>
      <c r="G145" s="84" t="s">
        <v>83</v>
      </c>
      <c r="H145" s="84" t="s">
        <v>84</v>
      </c>
      <c r="I145" s="84">
        <v>11</v>
      </c>
      <c r="J145" s="84">
        <v>1</v>
      </c>
      <c r="K145" s="84" t="s">
        <v>85</v>
      </c>
      <c r="L145" s="85">
        <v>121</v>
      </c>
      <c r="M145" s="85"/>
      <c r="N145" s="85" t="s">
        <v>80</v>
      </c>
      <c r="O145" s="85"/>
      <c r="P145" s="85"/>
      <c r="Q145" s="85"/>
      <c r="R145" s="85"/>
      <c r="S145" s="85"/>
      <c r="T145" s="85"/>
      <c r="U145" s="85"/>
      <c r="V145" s="85" t="s">
        <v>86</v>
      </c>
    </row>
    <row r="146" spans="1:22" ht="132">
      <c r="A146" s="86">
        <v>67</v>
      </c>
      <c r="B146" s="87">
        <v>67</v>
      </c>
      <c r="C146" s="88" t="s">
        <v>301</v>
      </c>
      <c r="D146" s="89" t="s">
        <v>88</v>
      </c>
      <c r="E146" s="90">
        <v>3668.77</v>
      </c>
      <c r="F146" s="91" t="s">
        <v>302</v>
      </c>
      <c r="G146" s="90" t="s">
        <v>303</v>
      </c>
      <c r="H146" s="90" t="s">
        <v>304</v>
      </c>
      <c r="I146" s="90" t="s">
        <v>305</v>
      </c>
      <c r="J146" s="90" t="s">
        <v>306</v>
      </c>
      <c r="K146" s="90" t="s">
        <v>307</v>
      </c>
      <c r="L146" s="91" t="s">
        <v>308</v>
      </c>
      <c r="M146" s="91"/>
      <c r="N146" s="91" t="s">
        <v>80</v>
      </c>
      <c r="O146" s="91"/>
      <c r="P146" s="91"/>
      <c r="Q146" s="91"/>
      <c r="R146" s="91"/>
      <c r="S146" s="91"/>
      <c r="T146" s="91"/>
      <c r="U146" s="91"/>
      <c r="V146" s="91" t="s">
        <v>309</v>
      </c>
    </row>
    <row r="147" spans="1:22" ht="19.350000000000001" customHeight="1">
      <c r="A147" s="119" t="s">
        <v>310</v>
      </c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</row>
    <row r="148" spans="1:22" ht="18.399999999999999" customHeight="1">
      <c r="A148" s="117" t="s">
        <v>311</v>
      </c>
      <c r="B148" s="118"/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</row>
    <row r="149" spans="1:22" ht="48">
      <c r="A149" s="80">
        <v>68</v>
      </c>
      <c r="B149" s="81">
        <v>68</v>
      </c>
      <c r="C149" s="82" t="s">
        <v>312</v>
      </c>
      <c r="D149" s="83" t="s">
        <v>136</v>
      </c>
      <c r="E149" s="84">
        <v>18.09</v>
      </c>
      <c r="F149" s="85" t="s">
        <v>313</v>
      </c>
      <c r="G149" s="84"/>
      <c r="H149" s="84">
        <v>18</v>
      </c>
      <c r="I149" s="84" t="s">
        <v>149</v>
      </c>
      <c r="J149" s="84"/>
      <c r="K149" s="84">
        <v>50</v>
      </c>
      <c r="L149" s="85" t="s">
        <v>314</v>
      </c>
      <c r="M149" s="85"/>
      <c r="N149" s="85" t="s">
        <v>101</v>
      </c>
      <c r="O149" s="85"/>
      <c r="P149" s="85"/>
      <c r="Q149" s="85"/>
      <c r="R149" s="85"/>
      <c r="S149" s="85"/>
      <c r="T149" s="85"/>
      <c r="U149" s="85"/>
      <c r="V149" s="85"/>
    </row>
    <row r="150" spans="1:22" ht="18.399999999999999" customHeight="1">
      <c r="A150" s="117" t="s">
        <v>133</v>
      </c>
      <c r="B150" s="118"/>
      <c r="C150" s="118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</row>
    <row r="151" spans="1:22" ht="72">
      <c r="A151" s="80">
        <v>69</v>
      </c>
      <c r="B151" s="81">
        <v>69</v>
      </c>
      <c r="C151" s="82" t="s">
        <v>222</v>
      </c>
      <c r="D151" s="83" t="s">
        <v>315</v>
      </c>
      <c r="E151" s="84">
        <v>3.95</v>
      </c>
      <c r="F151" s="85">
        <v>3.95</v>
      </c>
      <c r="G151" s="84"/>
      <c r="H151" s="84" t="s">
        <v>224</v>
      </c>
      <c r="I151" s="84">
        <v>1</v>
      </c>
      <c r="J151" s="84"/>
      <c r="K151" s="84" t="s">
        <v>316</v>
      </c>
      <c r="L151" s="85">
        <v>6</v>
      </c>
      <c r="M151" s="85"/>
      <c r="N151" s="85" t="s">
        <v>80</v>
      </c>
      <c r="O151" s="85"/>
      <c r="P151" s="85"/>
      <c r="Q151" s="85"/>
      <c r="R151" s="85"/>
      <c r="S151" s="85"/>
      <c r="T151" s="85"/>
      <c r="U151" s="85"/>
      <c r="V151" s="85"/>
    </row>
    <row r="152" spans="1:22" ht="18.399999999999999" customHeight="1">
      <c r="A152" s="117" t="s">
        <v>208</v>
      </c>
      <c r="B152" s="118"/>
      <c r="C152" s="118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</row>
    <row r="153" spans="1:22" ht="60">
      <c r="A153" s="86">
        <v>70</v>
      </c>
      <c r="B153" s="87">
        <v>70</v>
      </c>
      <c r="C153" s="88" t="s">
        <v>210</v>
      </c>
      <c r="D153" s="89" t="s">
        <v>153</v>
      </c>
      <c r="E153" s="90">
        <v>317.45999999999998</v>
      </c>
      <c r="F153" s="91">
        <v>317.45999999999998</v>
      </c>
      <c r="G153" s="90"/>
      <c r="H153" s="90" t="s">
        <v>211</v>
      </c>
      <c r="I153" s="90">
        <v>3</v>
      </c>
      <c r="J153" s="90"/>
      <c r="K153" s="90" t="s">
        <v>212</v>
      </c>
      <c r="L153" s="91">
        <v>35</v>
      </c>
      <c r="M153" s="91"/>
      <c r="N153" s="91" t="s">
        <v>80</v>
      </c>
      <c r="O153" s="91"/>
      <c r="P153" s="91"/>
      <c r="Q153" s="91"/>
      <c r="R153" s="91"/>
      <c r="S153" s="91"/>
      <c r="T153" s="91"/>
      <c r="U153" s="91"/>
      <c r="V153" s="91"/>
    </row>
    <row r="154" spans="1:22" ht="19.350000000000001" customHeight="1">
      <c r="A154" s="119" t="s">
        <v>317</v>
      </c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</row>
    <row r="155" spans="1:22" ht="18.399999999999999" customHeight="1">
      <c r="A155" s="117" t="s">
        <v>248</v>
      </c>
      <c r="B155" s="118"/>
      <c r="C155" s="118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</row>
    <row r="156" spans="1:22" ht="60">
      <c r="A156" s="80">
        <v>71</v>
      </c>
      <c r="B156" s="81">
        <v>71</v>
      </c>
      <c r="C156" s="82" t="s">
        <v>210</v>
      </c>
      <c r="D156" s="83" t="s">
        <v>153</v>
      </c>
      <c r="E156" s="84">
        <v>317.45999999999998</v>
      </c>
      <c r="F156" s="85">
        <v>317.45999999999998</v>
      </c>
      <c r="G156" s="84"/>
      <c r="H156" s="84" t="s">
        <v>211</v>
      </c>
      <c r="I156" s="84">
        <v>3</v>
      </c>
      <c r="J156" s="84"/>
      <c r="K156" s="84" t="s">
        <v>212</v>
      </c>
      <c r="L156" s="85">
        <v>35</v>
      </c>
      <c r="M156" s="85"/>
      <c r="N156" s="85" t="s">
        <v>80</v>
      </c>
      <c r="O156" s="85"/>
      <c r="P156" s="85"/>
      <c r="Q156" s="85"/>
      <c r="R156" s="85"/>
      <c r="S156" s="85"/>
      <c r="T156" s="85"/>
      <c r="U156" s="85"/>
      <c r="V156" s="85"/>
    </row>
    <row r="157" spans="1:22" ht="18.399999999999999" customHeight="1">
      <c r="A157" s="117" t="s">
        <v>318</v>
      </c>
      <c r="B157" s="118"/>
      <c r="C157" s="118"/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</row>
    <row r="158" spans="1:22" ht="72">
      <c r="A158" s="80">
        <v>72</v>
      </c>
      <c r="B158" s="81">
        <v>72</v>
      </c>
      <c r="C158" s="82" t="s">
        <v>135</v>
      </c>
      <c r="D158" s="83" t="s">
        <v>153</v>
      </c>
      <c r="E158" s="84">
        <v>1010.59</v>
      </c>
      <c r="F158" s="85" t="s">
        <v>137</v>
      </c>
      <c r="G158" s="84">
        <v>5.16</v>
      </c>
      <c r="H158" s="84" t="s">
        <v>319</v>
      </c>
      <c r="I158" s="84" t="s">
        <v>320</v>
      </c>
      <c r="J158" s="84"/>
      <c r="K158" s="84" t="s">
        <v>321</v>
      </c>
      <c r="L158" s="85" t="s">
        <v>322</v>
      </c>
      <c r="M158" s="85"/>
      <c r="N158" s="85" t="s">
        <v>80</v>
      </c>
      <c r="O158" s="85"/>
      <c r="P158" s="85"/>
      <c r="Q158" s="85"/>
      <c r="R158" s="85"/>
      <c r="S158" s="85"/>
      <c r="T158" s="85"/>
      <c r="U158" s="85"/>
      <c r="V158" s="85"/>
    </row>
    <row r="159" spans="1:22" ht="48">
      <c r="A159" s="86">
        <v>73</v>
      </c>
      <c r="B159" s="87">
        <v>73</v>
      </c>
      <c r="C159" s="88" t="s">
        <v>323</v>
      </c>
      <c r="D159" s="89" t="s">
        <v>136</v>
      </c>
      <c r="E159" s="90">
        <v>21.1</v>
      </c>
      <c r="F159" s="91" t="s">
        <v>324</v>
      </c>
      <c r="G159" s="90"/>
      <c r="H159" s="90">
        <v>21</v>
      </c>
      <c r="I159" s="90" t="s">
        <v>325</v>
      </c>
      <c r="J159" s="90"/>
      <c r="K159" s="90">
        <v>130</v>
      </c>
      <c r="L159" s="91" t="s">
        <v>326</v>
      </c>
      <c r="M159" s="91"/>
      <c r="N159" s="91" t="s">
        <v>101</v>
      </c>
      <c r="O159" s="91"/>
      <c r="P159" s="91"/>
      <c r="Q159" s="91"/>
      <c r="R159" s="91"/>
      <c r="S159" s="91"/>
      <c r="T159" s="91"/>
      <c r="U159" s="91"/>
      <c r="V159" s="91"/>
    </row>
    <row r="160" spans="1:22" ht="19.350000000000001" customHeight="1">
      <c r="A160" s="119" t="s">
        <v>327</v>
      </c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</row>
    <row r="161" spans="1:22" ht="18.399999999999999" customHeight="1">
      <c r="A161" s="117" t="s">
        <v>328</v>
      </c>
      <c r="B161" s="118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</row>
    <row r="162" spans="1:22" ht="72">
      <c r="A162" s="80">
        <v>74</v>
      </c>
      <c r="B162" s="81">
        <v>74</v>
      </c>
      <c r="C162" s="82" t="s">
        <v>152</v>
      </c>
      <c r="D162" s="83" t="s">
        <v>199</v>
      </c>
      <c r="E162" s="84">
        <v>2250.2399999999998</v>
      </c>
      <c r="F162" s="85" t="s">
        <v>154</v>
      </c>
      <c r="G162" s="84" t="s">
        <v>155</v>
      </c>
      <c r="H162" s="84" t="s">
        <v>297</v>
      </c>
      <c r="I162" s="84" t="s">
        <v>298</v>
      </c>
      <c r="J162" s="84"/>
      <c r="K162" s="84" t="s">
        <v>299</v>
      </c>
      <c r="L162" s="85" t="s">
        <v>300</v>
      </c>
      <c r="M162" s="85"/>
      <c r="N162" s="85" t="s">
        <v>80</v>
      </c>
      <c r="O162" s="85"/>
      <c r="P162" s="85"/>
      <c r="Q162" s="85"/>
      <c r="R162" s="85"/>
      <c r="S162" s="85"/>
      <c r="T162" s="85"/>
      <c r="U162" s="85"/>
      <c r="V162" s="85"/>
    </row>
    <row r="163" spans="1:22" ht="96">
      <c r="A163" s="80">
        <v>75</v>
      </c>
      <c r="B163" s="81">
        <v>75</v>
      </c>
      <c r="C163" s="82" t="s">
        <v>72</v>
      </c>
      <c r="D163" s="83" t="s">
        <v>153</v>
      </c>
      <c r="E163" s="84">
        <v>2435.67</v>
      </c>
      <c r="F163" s="85" t="s">
        <v>74</v>
      </c>
      <c r="G163" s="84" t="s">
        <v>75</v>
      </c>
      <c r="H163" s="84" t="s">
        <v>329</v>
      </c>
      <c r="I163" s="84" t="s">
        <v>330</v>
      </c>
      <c r="J163" s="84">
        <v>1</v>
      </c>
      <c r="K163" s="84" t="s">
        <v>331</v>
      </c>
      <c r="L163" s="85" t="s">
        <v>332</v>
      </c>
      <c r="M163" s="85"/>
      <c r="N163" s="85" t="s">
        <v>80</v>
      </c>
      <c r="O163" s="85"/>
      <c r="P163" s="85"/>
      <c r="Q163" s="85"/>
      <c r="R163" s="85"/>
      <c r="S163" s="85"/>
      <c r="T163" s="85"/>
      <c r="U163" s="85"/>
      <c r="V163" s="85">
        <v>3</v>
      </c>
    </row>
    <row r="164" spans="1:22" ht="132">
      <c r="A164" s="80">
        <v>76</v>
      </c>
      <c r="B164" s="81">
        <v>76</v>
      </c>
      <c r="C164" s="82" t="s">
        <v>301</v>
      </c>
      <c r="D164" s="83" t="s">
        <v>88</v>
      </c>
      <c r="E164" s="84">
        <v>3668.77</v>
      </c>
      <c r="F164" s="85" t="s">
        <v>302</v>
      </c>
      <c r="G164" s="84" t="s">
        <v>303</v>
      </c>
      <c r="H164" s="84" t="s">
        <v>304</v>
      </c>
      <c r="I164" s="84" t="s">
        <v>305</v>
      </c>
      <c r="J164" s="84" t="s">
        <v>306</v>
      </c>
      <c r="K164" s="84" t="s">
        <v>307</v>
      </c>
      <c r="L164" s="85" t="s">
        <v>308</v>
      </c>
      <c r="M164" s="85"/>
      <c r="N164" s="85" t="s">
        <v>80</v>
      </c>
      <c r="O164" s="85"/>
      <c r="P164" s="85"/>
      <c r="Q164" s="85"/>
      <c r="R164" s="85"/>
      <c r="S164" s="85"/>
      <c r="T164" s="85"/>
      <c r="U164" s="85"/>
      <c r="V164" s="85" t="s">
        <v>309</v>
      </c>
    </row>
    <row r="165" spans="1:22" ht="60">
      <c r="A165" s="86">
        <v>77</v>
      </c>
      <c r="B165" s="87">
        <v>77</v>
      </c>
      <c r="C165" s="88" t="s">
        <v>81</v>
      </c>
      <c r="D165" s="89" t="s">
        <v>82</v>
      </c>
      <c r="E165" s="90">
        <v>1170.06</v>
      </c>
      <c r="F165" s="91">
        <v>1094.5</v>
      </c>
      <c r="G165" s="90" t="s">
        <v>83</v>
      </c>
      <c r="H165" s="90" t="s">
        <v>84</v>
      </c>
      <c r="I165" s="90">
        <v>11</v>
      </c>
      <c r="J165" s="90">
        <v>1</v>
      </c>
      <c r="K165" s="90" t="s">
        <v>85</v>
      </c>
      <c r="L165" s="91">
        <v>121</v>
      </c>
      <c r="M165" s="91"/>
      <c r="N165" s="91" t="s">
        <v>80</v>
      </c>
      <c r="O165" s="91"/>
      <c r="P165" s="91"/>
      <c r="Q165" s="91"/>
      <c r="R165" s="91"/>
      <c r="S165" s="91"/>
      <c r="T165" s="91"/>
      <c r="U165" s="91"/>
      <c r="V165" s="91" t="s">
        <v>86</v>
      </c>
    </row>
    <row r="166" spans="1:22" ht="19.350000000000001" customHeight="1">
      <c r="A166" s="119" t="s">
        <v>333</v>
      </c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</row>
    <row r="167" spans="1:22" ht="18.399999999999999" customHeight="1">
      <c r="A167" s="117" t="s">
        <v>197</v>
      </c>
      <c r="B167" s="118"/>
      <c r="C167" s="118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</row>
    <row r="168" spans="1:22" ht="72">
      <c r="A168" s="80">
        <v>78</v>
      </c>
      <c r="B168" s="81">
        <v>78</v>
      </c>
      <c r="C168" s="82" t="s">
        <v>117</v>
      </c>
      <c r="D168" s="83" t="s">
        <v>266</v>
      </c>
      <c r="E168" s="84">
        <v>508.07</v>
      </c>
      <c r="F168" s="85" t="s">
        <v>119</v>
      </c>
      <c r="G168" s="84">
        <v>1.03</v>
      </c>
      <c r="H168" s="84" t="s">
        <v>267</v>
      </c>
      <c r="I168" s="84" t="s">
        <v>268</v>
      </c>
      <c r="J168" s="84"/>
      <c r="K168" s="84" t="s">
        <v>269</v>
      </c>
      <c r="L168" s="85" t="s">
        <v>270</v>
      </c>
      <c r="M168" s="85"/>
      <c r="N168" s="85" t="s">
        <v>80</v>
      </c>
      <c r="O168" s="85"/>
      <c r="P168" s="85"/>
      <c r="Q168" s="85"/>
      <c r="R168" s="85"/>
      <c r="S168" s="85"/>
      <c r="T168" s="85"/>
      <c r="U168" s="85"/>
      <c r="V168" s="85"/>
    </row>
    <row r="169" spans="1:22" ht="18.399999999999999" customHeight="1">
      <c r="A169" s="117" t="s">
        <v>334</v>
      </c>
      <c r="B169" s="118"/>
      <c r="C169" s="118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</row>
    <row r="170" spans="1:22" ht="72">
      <c r="A170" s="80">
        <v>79</v>
      </c>
      <c r="B170" s="81">
        <v>79</v>
      </c>
      <c r="C170" s="82" t="s">
        <v>152</v>
      </c>
      <c r="D170" s="83" t="s">
        <v>153</v>
      </c>
      <c r="E170" s="84">
        <v>2250.2399999999998</v>
      </c>
      <c r="F170" s="85" t="s">
        <v>154</v>
      </c>
      <c r="G170" s="84" t="s">
        <v>155</v>
      </c>
      <c r="H170" s="84" t="s">
        <v>156</v>
      </c>
      <c r="I170" s="84" t="s">
        <v>157</v>
      </c>
      <c r="J170" s="84"/>
      <c r="K170" s="84" t="s">
        <v>158</v>
      </c>
      <c r="L170" s="85" t="s">
        <v>159</v>
      </c>
      <c r="M170" s="85"/>
      <c r="N170" s="85" t="s">
        <v>80</v>
      </c>
      <c r="O170" s="85"/>
      <c r="P170" s="85"/>
      <c r="Q170" s="85"/>
      <c r="R170" s="85"/>
      <c r="S170" s="85"/>
      <c r="T170" s="85"/>
      <c r="U170" s="85"/>
      <c r="V170" s="85"/>
    </row>
    <row r="171" spans="1:22" ht="96">
      <c r="A171" s="80">
        <v>80</v>
      </c>
      <c r="B171" s="81">
        <v>80</v>
      </c>
      <c r="C171" s="82" t="s">
        <v>72</v>
      </c>
      <c r="D171" s="83" t="s">
        <v>335</v>
      </c>
      <c r="E171" s="84">
        <v>2435.67</v>
      </c>
      <c r="F171" s="85" t="s">
        <v>74</v>
      </c>
      <c r="G171" s="84" t="s">
        <v>75</v>
      </c>
      <c r="H171" s="84" t="s">
        <v>336</v>
      </c>
      <c r="I171" s="84" t="s">
        <v>337</v>
      </c>
      <c r="J171" s="84"/>
      <c r="K171" s="84" t="s">
        <v>338</v>
      </c>
      <c r="L171" s="85" t="s">
        <v>339</v>
      </c>
      <c r="M171" s="85"/>
      <c r="N171" s="85" t="s">
        <v>80</v>
      </c>
      <c r="O171" s="85"/>
      <c r="P171" s="85"/>
      <c r="Q171" s="85"/>
      <c r="R171" s="85"/>
      <c r="S171" s="85"/>
      <c r="T171" s="85"/>
      <c r="U171" s="85"/>
      <c r="V171" s="85">
        <v>1</v>
      </c>
    </row>
    <row r="172" spans="1:22" ht="18.399999999999999" customHeight="1">
      <c r="A172" s="117" t="s">
        <v>213</v>
      </c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</row>
    <row r="173" spans="1:22" ht="96">
      <c r="A173" s="80">
        <v>81</v>
      </c>
      <c r="B173" s="81">
        <v>81</v>
      </c>
      <c r="C173" s="82" t="s">
        <v>72</v>
      </c>
      <c r="D173" s="83" t="s">
        <v>340</v>
      </c>
      <c r="E173" s="84">
        <v>2435.67</v>
      </c>
      <c r="F173" s="85" t="s">
        <v>74</v>
      </c>
      <c r="G173" s="84" t="s">
        <v>75</v>
      </c>
      <c r="H173" s="84" t="s">
        <v>341</v>
      </c>
      <c r="I173" s="84" t="s">
        <v>342</v>
      </c>
      <c r="J173" s="84"/>
      <c r="K173" s="84" t="s">
        <v>343</v>
      </c>
      <c r="L173" s="85" t="s">
        <v>344</v>
      </c>
      <c r="M173" s="85"/>
      <c r="N173" s="85" t="s">
        <v>80</v>
      </c>
      <c r="O173" s="85"/>
      <c r="P173" s="85"/>
      <c r="Q173" s="85"/>
      <c r="R173" s="85"/>
      <c r="S173" s="85"/>
      <c r="T173" s="85"/>
      <c r="U173" s="85"/>
      <c r="V173" s="85">
        <v>2</v>
      </c>
    </row>
    <row r="174" spans="1:22" ht="48">
      <c r="A174" s="80">
        <v>82</v>
      </c>
      <c r="B174" s="81">
        <v>82</v>
      </c>
      <c r="C174" s="82" t="s">
        <v>345</v>
      </c>
      <c r="D174" s="83" t="s">
        <v>283</v>
      </c>
      <c r="E174" s="84">
        <v>18.600000000000001</v>
      </c>
      <c r="F174" s="85" t="s">
        <v>346</v>
      </c>
      <c r="G174" s="84"/>
      <c r="H174" s="84">
        <v>37</v>
      </c>
      <c r="I174" s="84" t="s">
        <v>347</v>
      </c>
      <c r="J174" s="84"/>
      <c r="K174" s="84">
        <v>69</v>
      </c>
      <c r="L174" s="85" t="s">
        <v>348</v>
      </c>
      <c r="M174" s="85"/>
      <c r="N174" s="85" t="s">
        <v>101</v>
      </c>
      <c r="O174" s="85"/>
      <c r="P174" s="85"/>
      <c r="Q174" s="85"/>
      <c r="R174" s="85"/>
      <c r="S174" s="85"/>
      <c r="T174" s="85"/>
      <c r="U174" s="85"/>
      <c r="V174" s="85"/>
    </row>
    <row r="175" spans="1:22" ht="36">
      <c r="A175" s="80">
        <v>83</v>
      </c>
      <c r="B175" s="81">
        <v>83</v>
      </c>
      <c r="C175" s="82" t="s">
        <v>111</v>
      </c>
      <c r="D175" s="83" t="s">
        <v>112</v>
      </c>
      <c r="E175" s="84">
        <v>77.7</v>
      </c>
      <c r="F175" s="85" t="s">
        <v>113</v>
      </c>
      <c r="G175" s="84"/>
      <c r="H175" s="84">
        <v>8</v>
      </c>
      <c r="I175" s="84" t="s">
        <v>114</v>
      </c>
      <c r="J175" s="84"/>
      <c r="K175" s="84">
        <v>36</v>
      </c>
      <c r="L175" s="85" t="s">
        <v>115</v>
      </c>
      <c r="M175" s="85"/>
      <c r="N175" s="85" t="s">
        <v>101</v>
      </c>
      <c r="O175" s="85"/>
      <c r="P175" s="85"/>
      <c r="Q175" s="85"/>
      <c r="R175" s="85"/>
      <c r="S175" s="85"/>
      <c r="T175" s="85"/>
      <c r="U175" s="85"/>
      <c r="V175" s="85"/>
    </row>
    <row r="176" spans="1:22" ht="18.399999999999999" customHeight="1">
      <c r="A176" s="117" t="s">
        <v>349</v>
      </c>
      <c r="B176" s="118"/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</row>
    <row r="177" spans="1:22" ht="108">
      <c r="A177" s="80">
        <v>84</v>
      </c>
      <c r="B177" s="81">
        <v>84</v>
      </c>
      <c r="C177" s="82" t="s">
        <v>350</v>
      </c>
      <c r="D177" s="83" t="s">
        <v>153</v>
      </c>
      <c r="E177" s="84">
        <v>4596.33</v>
      </c>
      <c r="F177" s="85" t="s">
        <v>351</v>
      </c>
      <c r="G177" s="84" t="s">
        <v>352</v>
      </c>
      <c r="H177" s="84" t="s">
        <v>353</v>
      </c>
      <c r="I177" s="84" t="s">
        <v>354</v>
      </c>
      <c r="J177" s="84">
        <v>2</v>
      </c>
      <c r="K177" s="84" t="s">
        <v>355</v>
      </c>
      <c r="L177" s="85" t="s">
        <v>356</v>
      </c>
      <c r="M177" s="85"/>
      <c r="N177" s="85" t="s">
        <v>80</v>
      </c>
      <c r="O177" s="85"/>
      <c r="P177" s="85"/>
      <c r="Q177" s="85"/>
      <c r="R177" s="85"/>
      <c r="S177" s="85"/>
      <c r="T177" s="85"/>
      <c r="U177" s="85"/>
      <c r="V177" s="85">
        <v>10</v>
      </c>
    </row>
    <row r="178" spans="1:22" ht="96">
      <c r="A178" s="86">
        <v>85</v>
      </c>
      <c r="B178" s="87">
        <v>85</v>
      </c>
      <c r="C178" s="88" t="s">
        <v>357</v>
      </c>
      <c r="D178" s="89" t="s">
        <v>266</v>
      </c>
      <c r="E178" s="90">
        <v>3591.9</v>
      </c>
      <c r="F178" s="91" t="s">
        <v>358</v>
      </c>
      <c r="G178" s="90" t="s">
        <v>359</v>
      </c>
      <c r="H178" s="90" t="s">
        <v>360</v>
      </c>
      <c r="I178" s="90" t="s">
        <v>361</v>
      </c>
      <c r="J178" s="90">
        <v>2</v>
      </c>
      <c r="K178" s="90" t="s">
        <v>362</v>
      </c>
      <c r="L178" s="91" t="s">
        <v>363</v>
      </c>
      <c r="M178" s="91"/>
      <c r="N178" s="91" t="s">
        <v>80</v>
      </c>
      <c r="O178" s="91"/>
      <c r="P178" s="91"/>
      <c r="Q178" s="91"/>
      <c r="R178" s="91"/>
      <c r="S178" s="91"/>
      <c r="T178" s="91"/>
      <c r="U178" s="91"/>
      <c r="V178" s="91" t="s">
        <v>364</v>
      </c>
    </row>
    <row r="179" spans="1:22" ht="19.350000000000001" customHeight="1">
      <c r="A179" s="119" t="s">
        <v>365</v>
      </c>
      <c r="B179" s="120"/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</row>
    <row r="180" spans="1:22" ht="108">
      <c r="A180" s="80">
        <v>86</v>
      </c>
      <c r="B180" s="81">
        <v>86</v>
      </c>
      <c r="C180" s="82" t="s">
        <v>366</v>
      </c>
      <c r="D180" s="83" t="s">
        <v>367</v>
      </c>
      <c r="E180" s="84">
        <v>4596.33</v>
      </c>
      <c r="F180" s="85" t="s">
        <v>351</v>
      </c>
      <c r="G180" s="84" t="s">
        <v>352</v>
      </c>
      <c r="H180" s="84" t="s">
        <v>368</v>
      </c>
      <c r="I180" s="84" t="s">
        <v>369</v>
      </c>
      <c r="J180" s="84" t="s">
        <v>370</v>
      </c>
      <c r="K180" s="84" t="s">
        <v>371</v>
      </c>
      <c r="L180" s="85" t="s">
        <v>372</v>
      </c>
      <c r="M180" s="85"/>
      <c r="N180" s="85" t="s">
        <v>80</v>
      </c>
      <c r="O180" s="85"/>
      <c r="P180" s="85"/>
      <c r="Q180" s="85"/>
      <c r="R180" s="85"/>
      <c r="S180" s="85"/>
      <c r="T180" s="85"/>
      <c r="U180" s="85"/>
      <c r="V180" s="85" t="s">
        <v>373</v>
      </c>
    </row>
    <row r="181" spans="1:22" ht="36">
      <c r="A181" s="80">
        <v>87</v>
      </c>
      <c r="B181" s="81">
        <v>87</v>
      </c>
      <c r="C181" s="82" t="s">
        <v>374</v>
      </c>
      <c r="D181" s="83" t="s">
        <v>375</v>
      </c>
      <c r="E181" s="84">
        <v>147</v>
      </c>
      <c r="F181" s="85" t="s">
        <v>376</v>
      </c>
      <c r="G181" s="84"/>
      <c r="H181" s="84">
        <v>735</v>
      </c>
      <c r="I181" s="84" t="s">
        <v>377</v>
      </c>
      <c r="J181" s="84"/>
      <c r="K181" s="84">
        <v>1267</v>
      </c>
      <c r="L181" s="85" t="s">
        <v>378</v>
      </c>
      <c r="M181" s="85"/>
      <c r="N181" s="85" t="s">
        <v>101</v>
      </c>
      <c r="O181" s="85"/>
      <c r="P181" s="85"/>
      <c r="Q181" s="85"/>
      <c r="R181" s="85"/>
      <c r="S181" s="85"/>
      <c r="T181" s="85"/>
      <c r="U181" s="85"/>
      <c r="V181" s="85"/>
    </row>
    <row r="182" spans="1:22" ht="108">
      <c r="A182" s="80">
        <v>88</v>
      </c>
      <c r="B182" s="81">
        <v>88</v>
      </c>
      <c r="C182" s="82" t="s">
        <v>379</v>
      </c>
      <c r="D182" s="83" t="s">
        <v>380</v>
      </c>
      <c r="E182" s="84">
        <v>3035.5</v>
      </c>
      <c r="F182" s="85" t="s">
        <v>381</v>
      </c>
      <c r="G182" s="84" t="s">
        <v>359</v>
      </c>
      <c r="H182" s="84" t="s">
        <v>382</v>
      </c>
      <c r="I182" s="84" t="s">
        <v>383</v>
      </c>
      <c r="J182" s="84">
        <v>3</v>
      </c>
      <c r="K182" s="84" t="s">
        <v>384</v>
      </c>
      <c r="L182" s="85" t="s">
        <v>385</v>
      </c>
      <c r="M182" s="85"/>
      <c r="N182" s="85" t="s">
        <v>80</v>
      </c>
      <c r="O182" s="85"/>
      <c r="P182" s="85"/>
      <c r="Q182" s="85"/>
      <c r="R182" s="85"/>
      <c r="S182" s="85"/>
      <c r="T182" s="85"/>
      <c r="U182" s="85"/>
      <c r="V182" s="85" t="s">
        <v>386</v>
      </c>
    </row>
    <row r="183" spans="1:22" ht="48">
      <c r="A183" s="80">
        <v>89</v>
      </c>
      <c r="B183" s="81">
        <v>89</v>
      </c>
      <c r="C183" s="82" t="s">
        <v>387</v>
      </c>
      <c r="D183" s="83" t="s">
        <v>375</v>
      </c>
      <c r="E183" s="84">
        <v>43.5</v>
      </c>
      <c r="F183" s="85" t="s">
        <v>388</v>
      </c>
      <c r="G183" s="84"/>
      <c r="H183" s="84">
        <v>218</v>
      </c>
      <c r="I183" s="84" t="s">
        <v>389</v>
      </c>
      <c r="J183" s="84"/>
      <c r="K183" s="84">
        <v>582</v>
      </c>
      <c r="L183" s="85" t="s">
        <v>390</v>
      </c>
      <c r="M183" s="85"/>
      <c r="N183" s="85" t="s">
        <v>101</v>
      </c>
      <c r="O183" s="85"/>
      <c r="P183" s="85"/>
      <c r="Q183" s="85"/>
      <c r="R183" s="85"/>
      <c r="S183" s="85"/>
      <c r="T183" s="85"/>
      <c r="U183" s="85"/>
      <c r="V183" s="85"/>
    </row>
    <row r="184" spans="1:22" ht="36">
      <c r="A184" s="80">
        <v>90</v>
      </c>
      <c r="B184" s="81">
        <v>90</v>
      </c>
      <c r="C184" s="82" t="s">
        <v>111</v>
      </c>
      <c r="D184" s="83" t="s">
        <v>391</v>
      </c>
      <c r="E184" s="84">
        <v>77.7</v>
      </c>
      <c r="F184" s="85" t="s">
        <v>113</v>
      </c>
      <c r="G184" s="84"/>
      <c r="H184" s="84">
        <v>39</v>
      </c>
      <c r="I184" s="84" t="s">
        <v>392</v>
      </c>
      <c r="J184" s="84"/>
      <c r="K184" s="84">
        <v>182</v>
      </c>
      <c r="L184" s="85" t="s">
        <v>393</v>
      </c>
      <c r="M184" s="85"/>
      <c r="N184" s="85" t="s">
        <v>101</v>
      </c>
      <c r="O184" s="85"/>
      <c r="P184" s="85"/>
      <c r="Q184" s="85"/>
      <c r="R184" s="85"/>
      <c r="S184" s="85"/>
      <c r="T184" s="85"/>
      <c r="U184" s="85"/>
      <c r="V184" s="85"/>
    </row>
    <row r="185" spans="1:22" ht="60">
      <c r="A185" s="80">
        <v>91</v>
      </c>
      <c r="B185" s="81">
        <v>91</v>
      </c>
      <c r="C185" s="82" t="s">
        <v>282</v>
      </c>
      <c r="D185" s="83" t="s">
        <v>394</v>
      </c>
      <c r="E185" s="84">
        <v>12.46</v>
      </c>
      <c r="F185" s="85" t="s">
        <v>284</v>
      </c>
      <c r="G185" s="84"/>
      <c r="H185" s="84">
        <v>125</v>
      </c>
      <c r="I185" s="84" t="s">
        <v>395</v>
      </c>
      <c r="J185" s="84"/>
      <c r="K185" s="84">
        <v>292</v>
      </c>
      <c r="L185" s="85" t="s">
        <v>396</v>
      </c>
      <c r="M185" s="85"/>
      <c r="N185" s="85" t="s">
        <v>101</v>
      </c>
      <c r="O185" s="85"/>
      <c r="P185" s="85"/>
      <c r="Q185" s="85"/>
      <c r="R185" s="85"/>
      <c r="S185" s="85"/>
      <c r="T185" s="85"/>
      <c r="U185" s="85"/>
      <c r="V185" s="85"/>
    </row>
    <row r="186" spans="1:22" ht="36">
      <c r="A186" s="80">
        <v>92</v>
      </c>
      <c r="B186" s="81">
        <v>92</v>
      </c>
      <c r="C186" s="82" t="s">
        <v>397</v>
      </c>
      <c r="D186" s="83" t="s">
        <v>136</v>
      </c>
      <c r="E186" s="84">
        <v>18.2</v>
      </c>
      <c r="F186" s="85" t="s">
        <v>398</v>
      </c>
      <c r="G186" s="84"/>
      <c r="H186" s="84">
        <v>18</v>
      </c>
      <c r="I186" s="84" t="s">
        <v>149</v>
      </c>
      <c r="J186" s="84"/>
      <c r="K186" s="84">
        <v>86</v>
      </c>
      <c r="L186" s="85" t="s">
        <v>399</v>
      </c>
      <c r="M186" s="85"/>
      <c r="N186" s="85" t="s">
        <v>101</v>
      </c>
      <c r="O186" s="85"/>
      <c r="P186" s="85"/>
      <c r="Q186" s="85"/>
      <c r="R186" s="85"/>
      <c r="S186" s="85"/>
      <c r="T186" s="85"/>
      <c r="U186" s="85"/>
      <c r="V186" s="85"/>
    </row>
    <row r="187" spans="1:22" ht="18.399999999999999" customHeight="1">
      <c r="A187" s="117" t="s">
        <v>249</v>
      </c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</row>
    <row r="188" spans="1:22" ht="72">
      <c r="A188" s="80">
        <v>93</v>
      </c>
      <c r="B188" s="81">
        <v>93</v>
      </c>
      <c r="C188" s="82" t="s">
        <v>222</v>
      </c>
      <c r="D188" s="83" t="s">
        <v>315</v>
      </c>
      <c r="E188" s="84">
        <v>3.95</v>
      </c>
      <c r="F188" s="85">
        <v>3.95</v>
      </c>
      <c r="G188" s="84"/>
      <c r="H188" s="84" t="s">
        <v>224</v>
      </c>
      <c r="I188" s="84">
        <v>1</v>
      </c>
      <c r="J188" s="84"/>
      <c r="K188" s="84" t="s">
        <v>316</v>
      </c>
      <c r="L188" s="85">
        <v>6</v>
      </c>
      <c r="M188" s="85"/>
      <c r="N188" s="85" t="s">
        <v>80</v>
      </c>
      <c r="O188" s="85"/>
      <c r="P188" s="85"/>
      <c r="Q188" s="85"/>
      <c r="R188" s="85"/>
      <c r="S188" s="85"/>
      <c r="T188" s="85"/>
      <c r="U188" s="85"/>
      <c r="V188" s="85"/>
    </row>
    <row r="189" spans="1:22" ht="120">
      <c r="A189" s="80">
        <v>94</v>
      </c>
      <c r="B189" s="81">
        <v>94</v>
      </c>
      <c r="C189" s="82" t="s">
        <v>271</v>
      </c>
      <c r="D189" s="83" t="s">
        <v>199</v>
      </c>
      <c r="E189" s="84">
        <v>2406.83</v>
      </c>
      <c r="F189" s="85" t="s">
        <v>272</v>
      </c>
      <c r="G189" s="84">
        <v>76.17</v>
      </c>
      <c r="H189" s="84" t="s">
        <v>400</v>
      </c>
      <c r="I189" s="84" t="s">
        <v>401</v>
      </c>
      <c r="J189" s="84">
        <v>2</v>
      </c>
      <c r="K189" s="84" t="s">
        <v>402</v>
      </c>
      <c r="L189" s="85" t="s">
        <v>403</v>
      </c>
      <c r="M189" s="85"/>
      <c r="N189" s="85" t="s">
        <v>80</v>
      </c>
      <c r="O189" s="85"/>
      <c r="P189" s="85"/>
      <c r="Q189" s="85"/>
      <c r="R189" s="85"/>
      <c r="S189" s="85"/>
      <c r="T189" s="85"/>
      <c r="U189" s="85"/>
      <c r="V189" s="85">
        <v>8</v>
      </c>
    </row>
    <row r="190" spans="1:22" ht="36">
      <c r="A190" s="80">
        <v>95</v>
      </c>
      <c r="B190" s="81">
        <v>95</v>
      </c>
      <c r="C190" s="82" t="s">
        <v>277</v>
      </c>
      <c r="D190" s="83" t="s">
        <v>283</v>
      </c>
      <c r="E190" s="84">
        <v>16.920000000000002</v>
      </c>
      <c r="F190" s="85" t="s">
        <v>279</v>
      </c>
      <c r="G190" s="84"/>
      <c r="H190" s="84">
        <v>34</v>
      </c>
      <c r="I190" s="84" t="s">
        <v>404</v>
      </c>
      <c r="J190" s="84"/>
      <c r="K190" s="84">
        <v>95</v>
      </c>
      <c r="L190" s="85" t="s">
        <v>405</v>
      </c>
      <c r="M190" s="85"/>
      <c r="N190" s="85" t="s">
        <v>101</v>
      </c>
      <c r="O190" s="85"/>
      <c r="P190" s="85"/>
      <c r="Q190" s="85"/>
      <c r="R190" s="85"/>
      <c r="S190" s="85"/>
      <c r="T190" s="85"/>
      <c r="U190" s="85"/>
      <c r="V190" s="85"/>
    </row>
    <row r="191" spans="1:22" ht="60">
      <c r="A191" s="80">
        <v>96</v>
      </c>
      <c r="B191" s="81">
        <v>96</v>
      </c>
      <c r="C191" s="82" t="s">
        <v>282</v>
      </c>
      <c r="D191" s="83" t="s">
        <v>283</v>
      </c>
      <c r="E191" s="84">
        <v>12.46</v>
      </c>
      <c r="F191" s="85" t="s">
        <v>284</v>
      </c>
      <c r="G191" s="84"/>
      <c r="H191" s="84">
        <v>25</v>
      </c>
      <c r="I191" s="84" t="s">
        <v>285</v>
      </c>
      <c r="J191" s="84"/>
      <c r="K191" s="84">
        <v>58</v>
      </c>
      <c r="L191" s="85" t="s">
        <v>286</v>
      </c>
      <c r="M191" s="85"/>
      <c r="N191" s="85" t="s">
        <v>101</v>
      </c>
      <c r="O191" s="85"/>
      <c r="P191" s="85"/>
      <c r="Q191" s="85"/>
      <c r="R191" s="85"/>
      <c r="S191" s="85"/>
      <c r="T191" s="85"/>
      <c r="U191" s="85"/>
      <c r="V191" s="85"/>
    </row>
    <row r="192" spans="1:22" ht="48">
      <c r="A192" s="80">
        <v>97</v>
      </c>
      <c r="B192" s="81">
        <v>97</v>
      </c>
      <c r="C192" s="82" t="s">
        <v>287</v>
      </c>
      <c r="D192" s="83" t="s">
        <v>278</v>
      </c>
      <c r="E192" s="84">
        <v>2.4500000000000002</v>
      </c>
      <c r="F192" s="85" t="s">
        <v>288</v>
      </c>
      <c r="G192" s="84"/>
      <c r="H192" s="84">
        <v>7</v>
      </c>
      <c r="I192" s="84" t="s">
        <v>406</v>
      </c>
      <c r="J192" s="84"/>
      <c r="K192" s="84">
        <v>18</v>
      </c>
      <c r="L192" s="85" t="s">
        <v>149</v>
      </c>
      <c r="M192" s="85"/>
      <c r="N192" s="85" t="s">
        <v>101</v>
      </c>
      <c r="O192" s="85"/>
      <c r="P192" s="85"/>
      <c r="Q192" s="85"/>
      <c r="R192" s="85"/>
      <c r="S192" s="85"/>
      <c r="T192" s="85"/>
      <c r="U192" s="85"/>
      <c r="V192" s="85"/>
    </row>
    <row r="193" spans="1:22" ht="18.399999999999999" customHeight="1">
      <c r="A193" s="117" t="s">
        <v>248</v>
      </c>
      <c r="B193" s="118"/>
      <c r="C193" s="118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</row>
    <row r="194" spans="1:22" ht="72">
      <c r="A194" s="80">
        <v>98</v>
      </c>
      <c r="B194" s="81">
        <v>98</v>
      </c>
      <c r="C194" s="82" t="s">
        <v>152</v>
      </c>
      <c r="D194" s="83" t="s">
        <v>199</v>
      </c>
      <c r="E194" s="84">
        <v>2250.2399999999998</v>
      </c>
      <c r="F194" s="85" t="s">
        <v>154</v>
      </c>
      <c r="G194" s="84" t="s">
        <v>155</v>
      </c>
      <c r="H194" s="84" t="s">
        <v>297</v>
      </c>
      <c r="I194" s="84" t="s">
        <v>298</v>
      </c>
      <c r="J194" s="84"/>
      <c r="K194" s="84" t="s">
        <v>299</v>
      </c>
      <c r="L194" s="85" t="s">
        <v>300</v>
      </c>
      <c r="M194" s="85"/>
      <c r="N194" s="85" t="s">
        <v>80</v>
      </c>
      <c r="O194" s="85"/>
      <c r="P194" s="85"/>
      <c r="Q194" s="85"/>
      <c r="R194" s="85"/>
      <c r="S194" s="85"/>
      <c r="T194" s="85"/>
      <c r="U194" s="85"/>
      <c r="V194" s="85"/>
    </row>
    <row r="195" spans="1:22" ht="120">
      <c r="A195" s="80">
        <v>99</v>
      </c>
      <c r="B195" s="81">
        <v>99</v>
      </c>
      <c r="C195" s="82" t="s">
        <v>271</v>
      </c>
      <c r="D195" s="83" t="s">
        <v>266</v>
      </c>
      <c r="E195" s="84">
        <v>2406.83</v>
      </c>
      <c r="F195" s="85" t="s">
        <v>272</v>
      </c>
      <c r="G195" s="84">
        <v>76.17</v>
      </c>
      <c r="H195" s="84" t="s">
        <v>273</v>
      </c>
      <c r="I195" s="84" t="s">
        <v>274</v>
      </c>
      <c r="J195" s="84">
        <v>2</v>
      </c>
      <c r="K195" s="84" t="s">
        <v>275</v>
      </c>
      <c r="L195" s="85" t="s">
        <v>276</v>
      </c>
      <c r="M195" s="85"/>
      <c r="N195" s="85" t="s">
        <v>80</v>
      </c>
      <c r="O195" s="85"/>
      <c r="P195" s="85"/>
      <c r="Q195" s="85"/>
      <c r="R195" s="85"/>
      <c r="S195" s="85"/>
      <c r="T195" s="85"/>
      <c r="U195" s="85"/>
      <c r="V195" s="85">
        <v>12</v>
      </c>
    </row>
    <row r="196" spans="1:22" ht="36">
      <c r="A196" s="80">
        <v>100</v>
      </c>
      <c r="B196" s="81">
        <v>100</v>
      </c>
      <c r="C196" s="82" t="s">
        <v>277</v>
      </c>
      <c r="D196" s="83" t="s">
        <v>278</v>
      </c>
      <c r="E196" s="84">
        <v>16.920000000000002</v>
      </c>
      <c r="F196" s="85" t="s">
        <v>279</v>
      </c>
      <c r="G196" s="84"/>
      <c r="H196" s="84">
        <v>51</v>
      </c>
      <c r="I196" s="84" t="s">
        <v>280</v>
      </c>
      <c r="J196" s="84"/>
      <c r="K196" s="84">
        <v>143</v>
      </c>
      <c r="L196" s="85" t="s">
        <v>281</v>
      </c>
      <c r="M196" s="85"/>
      <c r="N196" s="85" t="s">
        <v>101</v>
      </c>
      <c r="O196" s="85"/>
      <c r="P196" s="85"/>
      <c r="Q196" s="85"/>
      <c r="R196" s="85"/>
      <c r="S196" s="85"/>
      <c r="T196" s="85"/>
      <c r="U196" s="85"/>
      <c r="V196" s="85"/>
    </row>
    <row r="197" spans="1:22" ht="60">
      <c r="A197" s="80">
        <v>101</v>
      </c>
      <c r="B197" s="81">
        <v>101</v>
      </c>
      <c r="C197" s="82" t="s">
        <v>282</v>
      </c>
      <c r="D197" s="83" t="s">
        <v>283</v>
      </c>
      <c r="E197" s="84">
        <v>12.46</v>
      </c>
      <c r="F197" s="85" t="s">
        <v>284</v>
      </c>
      <c r="G197" s="84"/>
      <c r="H197" s="84">
        <v>25</v>
      </c>
      <c r="I197" s="84" t="s">
        <v>285</v>
      </c>
      <c r="J197" s="84"/>
      <c r="K197" s="84">
        <v>58</v>
      </c>
      <c r="L197" s="85" t="s">
        <v>286</v>
      </c>
      <c r="M197" s="85"/>
      <c r="N197" s="85" t="s">
        <v>101</v>
      </c>
      <c r="O197" s="85"/>
      <c r="P197" s="85"/>
      <c r="Q197" s="85"/>
      <c r="R197" s="85"/>
      <c r="S197" s="85"/>
      <c r="T197" s="85"/>
      <c r="U197" s="85"/>
      <c r="V197" s="85"/>
    </row>
    <row r="198" spans="1:22" ht="18.399999999999999" customHeight="1">
      <c r="A198" s="117" t="s">
        <v>407</v>
      </c>
      <c r="B198" s="118"/>
      <c r="C198" s="118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</row>
    <row r="199" spans="1:22" ht="60">
      <c r="A199" s="86">
        <v>102</v>
      </c>
      <c r="B199" s="87">
        <v>102</v>
      </c>
      <c r="C199" s="88" t="s">
        <v>408</v>
      </c>
      <c r="D199" s="89" t="s">
        <v>153</v>
      </c>
      <c r="E199" s="90">
        <v>2327.88</v>
      </c>
      <c r="F199" s="91" t="s">
        <v>409</v>
      </c>
      <c r="G199" s="90" t="s">
        <v>410</v>
      </c>
      <c r="H199" s="90" t="s">
        <v>411</v>
      </c>
      <c r="I199" s="90" t="s">
        <v>412</v>
      </c>
      <c r="J199" s="90"/>
      <c r="K199" s="90" t="s">
        <v>413</v>
      </c>
      <c r="L199" s="91" t="s">
        <v>414</v>
      </c>
      <c r="M199" s="91"/>
      <c r="N199" s="91" t="s">
        <v>80</v>
      </c>
      <c r="O199" s="91"/>
      <c r="P199" s="91"/>
      <c r="Q199" s="91"/>
      <c r="R199" s="91"/>
      <c r="S199" s="91"/>
      <c r="T199" s="91"/>
      <c r="U199" s="91"/>
      <c r="V199" s="91"/>
    </row>
    <row r="200" spans="1:22" ht="19.350000000000001" customHeight="1">
      <c r="A200" s="119" t="s">
        <v>415</v>
      </c>
      <c r="B200" s="120"/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</row>
    <row r="201" spans="1:22" ht="72">
      <c r="A201" s="80">
        <v>103</v>
      </c>
      <c r="B201" s="81">
        <v>103</v>
      </c>
      <c r="C201" s="82" t="s">
        <v>416</v>
      </c>
      <c r="D201" s="83" t="s">
        <v>176</v>
      </c>
      <c r="E201" s="84">
        <v>15810.14</v>
      </c>
      <c r="F201" s="85" t="s">
        <v>127</v>
      </c>
      <c r="G201" s="84">
        <v>195.41</v>
      </c>
      <c r="H201" s="84" t="s">
        <v>177</v>
      </c>
      <c r="I201" s="84" t="s">
        <v>178</v>
      </c>
      <c r="J201" s="84"/>
      <c r="K201" s="84" t="s">
        <v>179</v>
      </c>
      <c r="L201" s="85" t="s">
        <v>180</v>
      </c>
      <c r="M201" s="85"/>
      <c r="N201" s="85" t="s">
        <v>80</v>
      </c>
      <c r="O201" s="85"/>
      <c r="P201" s="85"/>
      <c r="Q201" s="85"/>
      <c r="R201" s="85"/>
      <c r="S201" s="85"/>
      <c r="T201" s="85"/>
      <c r="U201" s="85"/>
      <c r="V201" s="85">
        <v>1</v>
      </c>
    </row>
    <row r="202" spans="1:22" ht="48">
      <c r="A202" s="80">
        <v>104</v>
      </c>
      <c r="B202" s="81">
        <v>104</v>
      </c>
      <c r="C202" s="82" t="s">
        <v>130</v>
      </c>
      <c r="D202" s="83" t="s">
        <v>181</v>
      </c>
      <c r="E202" s="84">
        <v>26.3</v>
      </c>
      <c r="F202" s="85" t="s">
        <v>132</v>
      </c>
      <c r="G202" s="84"/>
      <c r="H202" s="84">
        <v>13</v>
      </c>
      <c r="I202" s="84" t="s">
        <v>182</v>
      </c>
      <c r="J202" s="84"/>
      <c r="K202" s="84">
        <v>60</v>
      </c>
      <c r="L202" s="85" t="s">
        <v>183</v>
      </c>
      <c r="M202" s="85"/>
      <c r="N202" s="85" t="s">
        <v>101</v>
      </c>
      <c r="O202" s="85"/>
      <c r="P202" s="85"/>
      <c r="Q202" s="85"/>
      <c r="R202" s="85"/>
      <c r="S202" s="85"/>
      <c r="T202" s="85"/>
      <c r="U202" s="85"/>
      <c r="V202" s="85"/>
    </row>
    <row r="203" spans="1:22" ht="18.399999999999999" customHeight="1">
      <c r="A203" s="117" t="s">
        <v>417</v>
      </c>
      <c r="B203" s="118"/>
      <c r="C203" s="118"/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</row>
    <row r="204" spans="1:22" ht="72">
      <c r="A204" s="80">
        <v>105</v>
      </c>
      <c r="B204" s="81">
        <v>105</v>
      </c>
      <c r="C204" s="82" t="s">
        <v>117</v>
      </c>
      <c r="D204" s="83" t="s">
        <v>266</v>
      </c>
      <c r="E204" s="84">
        <v>508.07</v>
      </c>
      <c r="F204" s="85" t="s">
        <v>119</v>
      </c>
      <c r="G204" s="84">
        <v>1.03</v>
      </c>
      <c r="H204" s="84" t="s">
        <v>267</v>
      </c>
      <c r="I204" s="84" t="s">
        <v>268</v>
      </c>
      <c r="J204" s="84"/>
      <c r="K204" s="84" t="s">
        <v>269</v>
      </c>
      <c r="L204" s="85" t="s">
        <v>270</v>
      </c>
      <c r="M204" s="85"/>
      <c r="N204" s="85" t="s">
        <v>80</v>
      </c>
      <c r="O204" s="85"/>
      <c r="P204" s="85"/>
      <c r="Q204" s="85"/>
      <c r="R204" s="85"/>
      <c r="S204" s="85"/>
      <c r="T204" s="85"/>
      <c r="U204" s="85"/>
      <c r="V204" s="85"/>
    </row>
    <row r="205" spans="1:22" ht="18.399999999999999" customHeight="1">
      <c r="A205" s="117" t="s">
        <v>151</v>
      </c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</row>
    <row r="206" spans="1:22" ht="96">
      <c r="A206" s="80">
        <v>106</v>
      </c>
      <c r="B206" s="81">
        <v>106</v>
      </c>
      <c r="C206" s="82" t="s">
        <v>418</v>
      </c>
      <c r="D206" s="83" t="s">
        <v>215</v>
      </c>
      <c r="E206" s="84">
        <v>5013.63</v>
      </c>
      <c r="F206" s="85" t="s">
        <v>419</v>
      </c>
      <c r="G206" s="84" t="s">
        <v>352</v>
      </c>
      <c r="H206" s="84" t="s">
        <v>420</v>
      </c>
      <c r="I206" s="84" t="s">
        <v>421</v>
      </c>
      <c r="J206" s="84"/>
      <c r="K206" s="84" t="s">
        <v>422</v>
      </c>
      <c r="L206" s="85" t="s">
        <v>423</v>
      </c>
      <c r="M206" s="85"/>
      <c r="N206" s="85" t="s">
        <v>80</v>
      </c>
      <c r="O206" s="85"/>
      <c r="P206" s="85"/>
      <c r="Q206" s="85"/>
      <c r="R206" s="85"/>
      <c r="S206" s="85"/>
      <c r="T206" s="85"/>
      <c r="U206" s="85"/>
      <c r="V206" s="85">
        <v>1</v>
      </c>
    </row>
    <row r="207" spans="1:22" ht="36">
      <c r="A207" s="80">
        <v>107</v>
      </c>
      <c r="B207" s="81">
        <v>107</v>
      </c>
      <c r="C207" s="82" t="s">
        <v>111</v>
      </c>
      <c r="D207" s="83" t="s">
        <v>112</v>
      </c>
      <c r="E207" s="84">
        <v>77.7</v>
      </c>
      <c r="F207" s="85" t="s">
        <v>113</v>
      </c>
      <c r="G207" s="84"/>
      <c r="H207" s="84">
        <v>8</v>
      </c>
      <c r="I207" s="84" t="s">
        <v>114</v>
      </c>
      <c r="J207" s="84"/>
      <c r="K207" s="84">
        <v>36</v>
      </c>
      <c r="L207" s="85" t="s">
        <v>115</v>
      </c>
      <c r="M207" s="85"/>
      <c r="N207" s="85" t="s">
        <v>101</v>
      </c>
      <c r="O207" s="85"/>
      <c r="P207" s="85"/>
      <c r="Q207" s="85"/>
      <c r="R207" s="85"/>
      <c r="S207" s="85"/>
      <c r="T207" s="85"/>
      <c r="U207" s="85"/>
      <c r="V207" s="85"/>
    </row>
    <row r="208" spans="1:22" ht="72">
      <c r="A208" s="80">
        <v>108</v>
      </c>
      <c r="B208" s="81">
        <v>108</v>
      </c>
      <c r="C208" s="82" t="s">
        <v>222</v>
      </c>
      <c r="D208" s="83" t="s">
        <v>103</v>
      </c>
      <c r="E208" s="84">
        <v>3.95</v>
      </c>
      <c r="F208" s="85">
        <v>3.95</v>
      </c>
      <c r="G208" s="84"/>
      <c r="H208" s="84" t="s">
        <v>224</v>
      </c>
      <c r="I208" s="84">
        <v>1</v>
      </c>
      <c r="J208" s="84"/>
      <c r="K208" s="84" t="s">
        <v>424</v>
      </c>
      <c r="L208" s="85">
        <v>11</v>
      </c>
      <c r="M208" s="85"/>
      <c r="N208" s="85" t="s">
        <v>80</v>
      </c>
      <c r="O208" s="85"/>
      <c r="P208" s="85"/>
      <c r="Q208" s="85"/>
      <c r="R208" s="85"/>
      <c r="S208" s="85"/>
      <c r="T208" s="85"/>
      <c r="U208" s="85"/>
      <c r="V208" s="85"/>
    </row>
    <row r="209" spans="1:22" ht="18.399999999999999" customHeight="1">
      <c r="A209" s="117" t="s">
        <v>425</v>
      </c>
      <c r="B209" s="118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</row>
    <row r="210" spans="1:22" ht="84">
      <c r="A210" s="80">
        <v>109</v>
      </c>
      <c r="B210" s="81">
        <v>109</v>
      </c>
      <c r="C210" s="82" t="s">
        <v>426</v>
      </c>
      <c r="D210" s="83" t="s">
        <v>126</v>
      </c>
      <c r="E210" s="84">
        <v>1078.74</v>
      </c>
      <c r="F210" s="85" t="s">
        <v>427</v>
      </c>
      <c r="G210" s="84">
        <v>195.41</v>
      </c>
      <c r="H210" s="84" t="s">
        <v>224</v>
      </c>
      <c r="I210" s="84">
        <v>1</v>
      </c>
      <c r="J210" s="84"/>
      <c r="K210" s="84" t="s">
        <v>428</v>
      </c>
      <c r="L210" s="85">
        <v>4</v>
      </c>
      <c r="M210" s="85"/>
      <c r="N210" s="85" t="s">
        <v>80</v>
      </c>
      <c r="O210" s="85"/>
      <c r="P210" s="85"/>
      <c r="Q210" s="85"/>
      <c r="R210" s="85"/>
      <c r="S210" s="85"/>
      <c r="T210" s="85"/>
      <c r="U210" s="85"/>
      <c r="V210" s="85">
        <v>1</v>
      </c>
    </row>
    <row r="211" spans="1:22" ht="48">
      <c r="A211" s="80">
        <v>110</v>
      </c>
      <c r="B211" s="81">
        <v>110</v>
      </c>
      <c r="C211" s="82" t="s">
        <v>130</v>
      </c>
      <c r="D211" s="83" t="s">
        <v>181</v>
      </c>
      <c r="E211" s="84">
        <v>26.3</v>
      </c>
      <c r="F211" s="85" t="s">
        <v>132</v>
      </c>
      <c r="G211" s="84"/>
      <c r="H211" s="84">
        <v>13</v>
      </c>
      <c r="I211" s="84" t="s">
        <v>182</v>
      </c>
      <c r="J211" s="84"/>
      <c r="K211" s="84">
        <v>60</v>
      </c>
      <c r="L211" s="85" t="s">
        <v>183</v>
      </c>
      <c r="M211" s="85"/>
      <c r="N211" s="85" t="s">
        <v>101</v>
      </c>
      <c r="O211" s="85"/>
      <c r="P211" s="85"/>
      <c r="Q211" s="85"/>
      <c r="R211" s="85"/>
      <c r="S211" s="85"/>
      <c r="T211" s="85"/>
      <c r="U211" s="85"/>
      <c r="V211" s="85"/>
    </row>
    <row r="212" spans="1:22" ht="18.399999999999999" customHeight="1">
      <c r="A212" s="117" t="s">
        <v>429</v>
      </c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</row>
    <row r="213" spans="1:22" ht="72">
      <c r="A213" s="80">
        <v>111</v>
      </c>
      <c r="B213" s="81">
        <v>111</v>
      </c>
      <c r="C213" s="82" t="s">
        <v>117</v>
      </c>
      <c r="D213" s="83" t="s">
        <v>112</v>
      </c>
      <c r="E213" s="84">
        <v>508.07</v>
      </c>
      <c r="F213" s="85" t="s">
        <v>119</v>
      </c>
      <c r="G213" s="84">
        <v>1.03</v>
      </c>
      <c r="H213" s="84" t="s">
        <v>430</v>
      </c>
      <c r="I213" s="84" t="s">
        <v>431</v>
      </c>
      <c r="J213" s="84"/>
      <c r="K213" s="84" t="s">
        <v>432</v>
      </c>
      <c r="L213" s="85" t="s">
        <v>433</v>
      </c>
      <c r="M213" s="85"/>
      <c r="N213" s="85" t="s">
        <v>80</v>
      </c>
      <c r="O213" s="85"/>
      <c r="P213" s="85"/>
      <c r="Q213" s="85"/>
      <c r="R213" s="85"/>
      <c r="S213" s="85"/>
      <c r="T213" s="85"/>
      <c r="U213" s="85"/>
      <c r="V213" s="85">
        <v>1</v>
      </c>
    </row>
    <row r="214" spans="1:22" ht="96">
      <c r="A214" s="80">
        <v>112</v>
      </c>
      <c r="B214" s="81">
        <v>112</v>
      </c>
      <c r="C214" s="82" t="s">
        <v>434</v>
      </c>
      <c r="D214" s="83" t="s">
        <v>199</v>
      </c>
      <c r="E214" s="84">
        <v>17185.23</v>
      </c>
      <c r="F214" s="85" t="s">
        <v>435</v>
      </c>
      <c r="G214" s="84" t="s">
        <v>436</v>
      </c>
      <c r="H214" s="84" t="s">
        <v>437</v>
      </c>
      <c r="I214" s="84" t="s">
        <v>438</v>
      </c>
      <c r="J214" s="84">
        <v>2</v>
      </c>
      <c r="K214" s="84" t="s">
        <v>439</v>
      </c>
      <c r="L214" s="85" t="s">
        <v>440</v>
      </c>
      <c r="M214" s="85"/>
      <c r="N214" s="85" t="s">
        <v>80</v>
      </c>
      <c r="O214" s="85"/>
      <c r="P214" s="85"/>
      <c r="Q214" s="85"/>
      <c r="R214" s="85"/>
      <c r="S214" s="85"/>
      <c r="T214" s="85"/>
      <c r="U214" s="85"/>
      <c r="V214" s="85" t="s">
        <v>441</v>
      </c>
    </row>
    <row r="215" spans="1:22" ht="18.399999999999999" customHeight="1">
      <c r="A215" s="117" t="s">
        <v>249</v>
      </c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</row>
    <row r="216" spans="1:22" ht="72">
      <c r="A216" s="80">
        <v>113</v>
      </c>
      <c r="B216" s="81">
        <v>113</v>
      </c>
      <c r="C216" s="82" t="s">
        <v>222</v>
      </c>
      <c r="D216" s="83" t="s">
        <v>103</v>
      </c>
      <c r="E216" s="84">
        <v>3.95</v>
      </c>
      <c r="F216" s="85">
        <v>3.95</v>
      </c>
      <c r="G216" s="84"/>
      <c r="H216" s="84" t="s">
        <v>224</v>
      </c>
      <c r="I216" s="84">
        <v>1</v>
      </c>
      <c r="J216" s="84"/>
      <c r="K216" s="84" t="s">
        <v>424</v>
      </c>
      <c r="L216" s="85">
        <v>11</v>
      </c>
      <c r="M216" s="85"/>
      <c r="N216" s="85" t="s">
        <v>80</v>
      </c>
      <c r="O216" s="85"/>
      <c r="P216" s="85"/>
      <c r="Q216" s="85"/>
      <c r="R216" s="85"/>
      <c r="S216" s="85"/>
      <c r="T216" s="85"/>
      <c r="U216" s="85"/>
      <c r="V216" s="85"/>
    </row>
    <row r="217" spans="1:22" ht="18.399999999999999" customHeight="1">
      <c r="A217" s="117" t="s">
        <v>442</v>
      </c>
      <c r="B217" s="118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</row>
    <row r="218" spans="1:22" ht="72">
      <c r="A218" s="80">
        <v>114</v>
      </c>
      <c r="B218" s="81">
        <v>114</v>
      </c>
      <c r="C218" s="82" t="s">
        <v>117</v>
      </c>
      <c r="D218" s="83" t="s">
        <v>118</v>
      </c>
      <c r="E218" s="84">
        <v>508.07</v>
      </c>
      <c r="F218" s="85" t="s">
        <v>119</v>
      </c>
      <c r="G218" s="84">
        <v>1.03</v>
      </c>
      <c r="H218" s="84" t="s">
        <v>120</v>
      </c>
      <c r="I218" s="84" t="s">
        <v>121</v>
      </c>
      <c r="J218" s="84"/>
      <c r="K218" s="84" t="s">
        <v>122</v>
      </c>
      <c r="L218" s="85" t="s">
        <v>123</v>
      </c>
      <c r="M218" s="85"/>
      <c r="N218" s="85" t="s">
        <v>80</v>
      </c>
      <c r="O218" s="85"/>
      <c r="P218" s="85"/>
      <c r="Q218" s="85"/>
      <c r="R218" s="85"/>
      <c r="S218" s="85"/>
      <c r="T218" s="85"/>
      <c r="U218" s="85"/>
      <c r="V218" s="85"/>
    </row>
    <row r="219" spans="1:22" ht="18.399999999999999" customHeight="1">
      <c r="A219" s="117" t="s">
        <v>443</v>
      </c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</row>
    <row r="220" spans="1:22" ht="72">
      <c r="A220" s="80">
        <v>115</v>
      </c>
      <c r="B220" s="81">
        <v>115</v>
      </c>
      <c r="C220" s="82" t="s">
        <v>117</v>
      </c>
      <c r="D220" s="83" t="s">
        <v>118</v>
      </c>
      <c r="E220" s="84">
        <v>508.07</v>
      </c>
      <c r="F220" s="85" t="s">
        <v>119</v>
      </c>
      <c r="G220" s="84">
        <v>1.03</v>
      </c>
      <c r="H220" s="84" t="s">
        <v>120</v>
      </c>
      <c r="I220" s="84" t="s">
        <v>121</v>
      </c>
      <c r="J220" s="84"/>
      <c r="K220" s="84" t="s">
        <v>122</v>
      </c>
      <c r="L220" s="85" t="s">
        <v>123</v>
      </c>
      <c r="M220" s="85"/>
      <c r="N220" s="85" t="s">
        <v>80</v>
      </c>
      <c r="O220" s="85"/>
      <c r="P220" s="85"/>
      <c r="Q220" s="85"/>
      <c r="R220" s="85"/>
      <c r="S220" s="85"/>
      <c r="T220" s="85"/>
      <c r="U220" s="85"/>
      <c r="V220" s="85"/>
    </row>
    <row r="221" spans="1:22" ht="72">
      <c r="A221" s="80">
        <v>116</v>
      </c>
      <c r="B221" s="81">
        <v>116</v>
      </c>
      <c r="C221" s="82" t="s">
        <v>235</v>
      </c>
      <c r="D221" s="83" t="s">
        <v>236</v>
      </c>
      <c r="E221" s="84">
        <v>5.36</v>
      </c>
      <c r="F221" s="85">
        <v>2.16</v>
      </c>
      <c r="G221" s="84" t="s">
        <v>237</v>
      </c>
      <c r="H221" s="84" t="s">
        <v>238</v>
      </c>
      <c r="I221" s="84">
        <v>216</v>
      </c>
      <c r="J221" s="84" t="s">
        <v>239</v>
      </c>
      <c r="K221" s="84" t="s">
        <v>240</v>
      </c>
      <c r="L221" s="85">
        <v>2377</v>
      </c>
      <c r="M221" s="85"/>
      <c r="N221" s="85" t="s">
        <v>80</v>
      </c>
      <c r="O221" s="85"/>
      <c r="P221" s="85"/>
      <c r="Q221" s="85"/>
      <c r="R221" s="85"/>
      <c r="S221" s="85"/>
      <c r="T221" s="85"/>
      <c r="U221" s="85"/>
      <c r="V221" s="85" t="s">
        <v>241</v>
      </c>
    </row>
    <row r="222" spans="1:22" ht="36">
      <c r="A222" s="80">
        <v>117</v>
      </c>
      <c r="B222" s="81">
        <v>117</v>
      </c>
      <c r="C222" s="82" t="s">
        <v>242</v>
      </c>
      <c r="D222" s="83" t="s">
        <v>243</v>
      </c>
      <c r="E222" s="84">
        <v>11011</v>
      </c>
      <c r="F222" s="85" t="s">
        <v>244</v>
      </c>
      <c r="G222" s="84"/>
      <c r="H222" s="84">
        <v>110</v>
      </c>
      <c r="I222" s="84" t="s">
        <v>245</v>
      </c>
      <c r="J222" s="84"/>
      <c r="K222" s="84">
        <v>31</v>
      </c>
      <c r="L222" s="85" t="s">
        <v>246</v>
      </c>
      <c r="M222" s="85"/>
      <c r="N222" s="85" t="s">
        <v>101</v>
      </c>
      <c r="O222" s="85"/>
      <c r="P222" s="85"/>
      <c r="Q222" s="85"/>
      <c r="R222" s="85"/>
      <c r="S222" s="85"/>
      <c r="T222" s="85"/>
      <c r="U222" s="85"/>
      <c r="V222" s="85"/>
    </row>
    <row r="223" spans="1:22" ht="18.399999999999999" customHeight="1">
      <c r="A223" s="117" t="s">
        <v>444</v>
      </c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</row>
    <row r="224" spans="1:22" ht="60">
      <c r="A224" s="86">
        <v>118</v>
      </c>
      <c r="B224" s="87">
        <v>118</v>
      </c>
      <c r="C224" s="88" t="s">
        <v>445</v>
      </c>
      <c r="D224" s="89" t="s">
        <v>380</v>
      </c>
      <c r="E224" s="90">
        <v>1010.59</v>
      </c>
      <c r="F224" s="91" t="s">
        <v>137</v>
      </c>
      <c r="G224" s="90">
        <v>5.16</v>
      </c>
      <c r="H224" s="90" t="s">
        <v>446</v>
      </c>
      <c r="I224" s="90" t="s">
        <v>447</v>
      </c>
      <c r="J224" s="90"/>
      <c r="K224" s="90" t="s">
        <v>448</v>
      </c>
      <c r="L224" s="91" t="s">
        <v>449</v>
      </c>
      <c r="M224" s="91"/>
      <c r="N224" s="91" t="s">
        <v>80</v>
      </c>
      <c r="O224" s="91"/>
      <c r="P224" s="91"/>
      <c r="Q224" s="91"/>
      <c r="R224" s="91"/>
      <c r="S224" s="91"/>
      <c r="T224" s="91"/>
      <c r="U224" s="91"/>
      <c r="V224" s="91">
        <v>1</v>
      </c>
    </row>
    <row r="225" spans="1:22" ht="19.350000000000001" customHeight="1">
      <c r="A225" s="119" t="s">
        <v>450</v>
      </c>
      <c r="B225" s="120"/>
      <c r="C225" s="120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</row>
    <row r="226" spans="1:22" ht="18.399999999999999" customHeight="1">
      <c r="A226" s="117" t="s">
        <v>124</v>
      </c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</row>
    <row r="227" spans="1:22" ht="72">
      <c r="A227" s="80">
        <v>119</v>
      </c>
      <c r="B227" s="81">
        <v>119</v>
      </c>
      <c r="C227" s="82" t="s">
        <v>117</v>
      </c>
      <c r="D227" s="83" t="s">
        <v>112</v>
      </c>
      <c r="E227" s="84">
        <v>508.07</v>
      </c>
      <c r="F227" s="85" t="s">
        <v>119</v>
      </c>
      <c r="G227" s="84">
        <v>1.03</v>
      </c>
      <c r="H227" s="84" t="s">
        <v>430</v>
      </c>
      <c r="I227" s="84" t="s">
        <v>431</v>
      </c>
      <c r="J227" s="84"/>
      <c r="K227" s="84" t="s">
        <v>432</v>
      </c>
      <c r="L227" s="85" t="s">
        <v>433</v>
      </c>
      <c r="M227" s="85"/>
      <c r="N227" s="85" t="s">
        <v>80</v>
      </c>
      <c r="O227" s="85"/>
      <c r="P227" s="85"/>
      <c r="Q227" s="85"/>
      <c r="R227" s="85"/>
      <c r="S227" s="85"/>
      <c r="T227" s="85"/>
      <c r="U227" s="85"/>
      <c r="V227" s="85">
        <v>1</v>
      </c>
    </row>
    <row r="228" spans="1:22" ht="72">
      <c r="A228" s="80">
        <v>120</v>
      </c>
      <c r="B228" s="81">
        <v>120</v>
      </c>
      <c r="C228" s="82" t="s">
        <v>235</v>
      </c>
      <c r="D228" s="83" t="s">
        <v>236</v>
      </c>
      <c r="E228" s="84">
        <v>5.36</v>
      </c>
      <c r="F228" s="85">
        <v>2.16</v>
      </c>
      <c r="G228" s="84" t="s">
        <v>237</v>
      </c>
      <c r="H228" s="84" t="s">
        <v>238</v>
      </c>
      <c r="I228" s="84">
        <v>216</v>
      </c>
      <c r="J228" s="84" t="s">
        <v>239</v>
      </c>
      <c r="K228" s="84" t="s">
        <v>240</v>
      </c>
      <c r="L228" s="85">
        <v>2377</v>
      </c>
      <c r="M228" s="85"/>
      <c r="N228" s="85" t="s">
        <v>80</v>
      </c>
      <c r="O228" s="85"/>
      <c r="P228" s="85"/>
      <c r="Q228" s="85"/>
      <c r="R228" s="85"/>
      <c r="S228" s="85"/>
      <c r="T228" s="85"/>
      <c r="U228" s="85"/>
      <c r="V228" s="85" t="s">
        <v>241</v>
      </c>
    </row>
    <row r="229" spans="1:22" ht="36">
      <c r="A229" s="80">
        <v>121</v>
      </c>
      <c r="B229" s="81">
        <v>121</v>
      </c>
      <c r="C229" s="82" t="s">
        <v>242</v>
      </c>
      <c r="D229" s="83" t="s">
        <v>243</v>
      </c>
      <c r="E229" s="84">
        <v>11011</v>
      </c>
      <c r="F229" s="85" t="s">
        <v>244</v>
      </c>
      <c r="G229" s="84"/>
      <c r="H229" s="84">
        <v>110</v>
      </c>
      <c r="I229" s="84" t="s">
        <v>245</v>
      </c>
      <c r="J229" s="84"/>
      <c r="K229" s="84">
        <v>31</v>
      </c>
      <c r="L229" s="85" t="s">
        <v>246</v>
      </c>
      <c r="M229" s="85"/>
      <c r="N229" s="85" t="s">
        <v>101</v>
      </c>
      <c r="O229" s="85"/>
      <c r="P229" s="85"/>
      <c r="Q229" s="85"/>
      <c r="R229" s="85"/>
      <c r="S229" s="85"/>
      <c r="T229" s="85"/>
      <c r="U229" s="85"/>
      <c r="V229" s="85"/>
    </row>
    <row r="230" spans="1:22" ht="18.399999999999999" customHeight="1">
      <c r="A230" s="117" t="s">
        <v>124</v>
      </c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</row>
    <row r="231" spans="1:22" ht="72">
      <c r="A231" s="80">
        <v>122</v>
      </c>
      <c r="B231" s="81">
        <v>122</v>
      </c>
      <c r="C231" s="82" t="s">
        <v>117</v>
      </c>
      <c r="D231" s="83" t="s">
        <v>451</v>
      </c>
      <c r="E231" s="84">
        <v>508.07</v>
      </c>
      <c r="F231" s="85" t="s">
        <v>119</v>
      </c>
      <c r="G231" s="84">
        <v>1.03</v>
      </c>
      <c r="H231" s="84" t="s">
        <v>452</v>
      </c>
      <c r="I231" s="84" t="s">
        <v>453</v>
      </c>
      <c r="J231" s="84"/>
      <c r="K231" s="84" t="s">
        <v>454</v>
      </c>
      <c r="L231" s="85" t="s">
        <v>455</v>
      </c>
      <c r="M231" s="85"/>
      <c r="N231" s="85" t="s">
        <v>80</v>
      </c>
      <c r="O231" s="85"/>
      <c r="P231" s="85"/>
      <c r="Q231" s="85"/>
      <c r="R231" s="85"/>
      <c r="S231" s="85"/>
      <c r="T231" s="85"/>
      <c r="U231" s="85"/>
      <c r="V231" s="85"/>
    </row>
    <row r="232" spans="1:22" ht="18.399999999999999" customHeight="1">
      <c r="A232" s="117" t="s">
        <v>442</v>
      </c>
      <c r="B232" s="118"/>
      <c r="C232" s="118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</row>
    <row r="233" spans="1:22" ht="72">
      <c r="A233" s="80">
        <v>123</v>
      </c>
      <c r="B233" s="81">
        <v>123</v>
      </c>
      <c r="C233" s="82" t="s">
        <v>117</v>
      </c>
      <c r="D233" s="83" t="s">
        <v>266</v>
      </c>
      <c r="E233" s="84">
        <v>508.07</v>
      </c>
      <c r="F233" s="85" t="s">
        <v>119</v>
      </c>
      <c r="G233" s="84">
        <v>1.03</v>
      </c>
      <c r="H233" s="84" t="s">
        <v>267</v>
      </c>
      <c r="I233" s="84" t="s">
        <v>268</v>
      </c>
      <c r="J233" s="84"/>
      <c r="K233" s="84" t="s">
        <v>269</v>
      </c>
      <c r="L233" s="85" t="s">
        <v>270</v>
      </c>
      <c r="M233" s="85"/>
      <c r="N233" s="85" t="s">
        <v>80</v>
      </c>
      <c r="O233" s="85"/>
      <c r="P233" s="85"/>
      <c r="Q233" s="85"/>
      <c r="R233" s="85"/>
      <c r="S233" s="85"/>
      <c r="T233" s="85"/>
      <c r="U233" s="85"/>
      <c r="V233" s="85"/>
    </row>
    <row r="234" spans="1:22" ht="72">
      <c r="A234" s="80">
        <v>124</v>
      </c>
      <c r="B234" s="81">
        <v>124</v>
      </c>
      <c r="C234" s="82" t="s">
        <v>117</v>
      </c>
      <c r="D234" s="83" t="s">
        <v>112</v>
      </c>
      <c r="E234" s="84">
        <v>508.07</v>
      </c>
      <c r="F234" s="85" t="s">
        <v>119</v>
      </c>
      <c r="G234" s="84">
        <v>1.03</v>
      </c>
      <c r="H234" s="84" t="s">
        <v>430</v>
      </c>
      <c r="I234" s="84" t="s">
        <v>431</v>
      </c>
      <c r="J234" s="84"/>
      <c r="K234" s="84" t="s">
        <v>432</v>
      </c>
      <c r="L234" s="85" t="s">
        <v>433</v>
      </c>
      <c r="M234" s="85"/>
      <c r="N234" s="85" t="s">
        <v>80</v>
      </c>
      <c r="O234" s="85"/>
      <c r="P234" s="85"/>
      <c r="Q234" s="85"/>
      <c r="R234" s="85"/>
      <c r="S234" s="85"/>
      <c r="T234" s="85"/>
      <c r="U234" s="85"/>
      <c r="V234" s="85">
        <v>1</v>
      </c>
    </row>
    <row r="235" spans="1:22" ht="18.399999999999999" customHeight="1">
      <c r="A235" s="117" t="s">
        <v>442</v>
      </c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</row>
    <row r="236" spans="1:22" ht="72">
      <c r="A236" s="80">
        <v>125</v>
      </c>
      <c r="B236" s="81">
        <v>125</v>
      </c>
      <c r="C236" s="82" t="s">
        <v>117</v>
      </c>
      <c r="D236" s="83" t="s">
        <v>112</v>
      </c>
      <c r="E236" s="84">
        <v>508.07</v>
      </c>
      <c r="F236" s="85" t="s">
        <v>119</v>
      </c>
      <c r="G236" s="84">
        <v>1.03</v>
      </c>
      <c r="H236" s="84" t="s">
        <v>430</v>
      </c>
      <c r="I236" s="84" t="s">
        <v>431</v>
      </c>
      <c r="J236" s="84"/>
      <c r="K236" s="84" t="s">
        <v>432</v>
      </c>
      <c r="L236" s="85" t="s">
        <v>433</v>
      </c>
      <c r="M236" s="85"/>
      <c r="N236" s="85" t="s">
        <v>80</v>
      </c>
      <c r="O236" s="85"/>
      <c r="P236" s="85"/>
      <c r="Q236" s="85"/>
      <c r="R236" s="85"/>
      <c r="S236" s="85"/>
      <c r="T236" s="85"/>
      <c r="U236" s="85"/>
      <c r="V236" s="85">
        <v>1</v>
      </c>
    </row>
    <row r="237" spans="1:22" ht="72">
      <c r="A237" s="80">
        <v>126</v>
      </c>
      <c r="B237" s="81">
        <v>126</v>
      </c>
      <c r="C237" s="82" t="s">
        <v>117</v>
      </c>
      <c r="D237" s="83" t="s">
        <v>112</v>
      </c>
      <c r="E237" s="84">
        <v>508.07</v>
      </c>
      <c r="F237" s="85" t="s">
        <v>119</v>
      </c>
      <c r="G237" s="84">
        <v>1.03</v>
      </c>
      <c r="H237" s="84" t="s">
        <v>430</v>
      </c>
      <c r="I237" s="84" t="s">
        <v>431</v>
      </c>
      <c r="J237" s="84"/>
      <c r="K237" s="84" t="s">
        <v>432</v>
      </c>
      <c r="L237" s="85" t="s">
        <v>433</v>
      </c>
      <c r="M237" s="85"/>
      <c r="N237" s="85" t="s">
        <v>80</v>
      </c>
      <c r="O237" s="85"/>
      <c r="P237" s="85"/>
      <c r="Q237" s="85"/>
      <c r="R237" s="85"/>
      <c r="S237" s="85"/>
      <c r="T237" s="85"/>
      <c r="U237" s="85"/>
      <c r="V237" s="85">
        <v>1</v>
      </c>
    </row>
    <row r="238" spans="1:22" ht="18.399999999999999" customHeight="1">
      <c r="A238" s="117" t="s">
        <v>442</v>
      </c>
      <c r="B238" s="118"/>
      <c r="C238" s="118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</row>
    <row r="239" spans="1:22" ht="72">
      <c r="A239" s="80">
        <v>127</v>
      </c>
      <c r="B239" s="81">
        <v>127</v>
      </c>
      <c r="C239" s="82" t="s">
        <v>117</v>
      </c>
      <c r="D239" s="83" t="s">
        <v>112</v>
      </c>
      <c r="E239" s="84">
        <v>508.07</v>
      </c>
      <c r="F239" s="85" t="s">
        <v>119</v>
      </c>
      <c r="G239" s="84">
        <v>1.03</v>
      </c>
      <c r="H239" s="84" t="s">
        <v>430</v>
      </c>
      <c r="I239" s="84" t="s">
        <v>431</v>
      </c>
      <c r="J239" s="84"/>
      <c r="K239" s="84" t="s">
        <v>432</v>
      </c>
      <c r="L239" s="85" t="s">
        <v>433</v>
      </c>
      <c r="M239" s="85"/>
      <c r="N239" s="85" t="s">
        <v>80</v>
      </c>
      <c r="O239" s="85"/>
      <c r="P239" s="85"/>
      <c r="Q239" s="85"/>
      <c r="R239" s="85"/>
      <c r="S239" s="85"/>
      <c r="T239" s="85"/>
      <c r="U239" s="85"/>
      <c r="V239" s="85">
        <v>1</v>
      </c>
    </row>
    <row r="240" spans="1:22" ht="72">
      <c r="A240" s="86">
        <v>128</v>
      </c>
      <c r="B240" s="87">
        <v>128</v>
      </c>
      <c r="C240" s="88" t="s">
        <v>456</v>
      </c>
      <c r="D240" s="89" t="s">
        <v>457</v>
      </c>
      <c r="E240" s="90">
        <v>78.430000000000007</v>
      </c>
      <c r="F240" s="91">
        <v>69.02</v>
      </c>
      <c r="G240" s="90" t="s">
        <v>458</v>
      </c>
      <c r="H240" s="90" t="s">
        <v>459</v>
      </c>
      <c r="I240" s="90">
        <v>510</v>
      </c>
      <c r="J240" s="90" t="s">
        <v>460</v>
      </c>
      <c r="K240" s="90" t="s">
        <v>461</v>
      </c>
      <c r="L240" s="91">
        <v>5614</v>
      </c>
      <c r="M240" s="91"/>
      <c r="N240" s="91" t="s">
        <v>80</v>
      </c>
      <c r="O240" s="91"/>
      <c r="P240" s="91"/>
      <c r="Q240" s="91"/>
      <c r="R240" s="91"/>
      <c r="S240" s="91"/>
      <c r="T240" s="91"/>
      <c r="U240" s="91"/>
      <c r="V240" s="91" t="s">
        <v>462</v>
      </c>
    </row>
    <row r="241" spans="1:22" ht="36">
      <c r="A241" s="113" t="s">
        <v>463</v>
      </c>
      <c r="B241" s="114"/>
      <c r="C241" s="114"/>
      <c r="D241" s="114"/>
      <c r="E241" s="114"/>
      <c r="F241" s="114"/>
      <c r="G241" s="114"/>
      <c r="H241" s="92">
        <v>8847</v>
      </c>
      <c r="I241" s="92" t="s">
        <v>464</v>
      </c>
      <c r="J241" s="92" t="s">
        <v>465</v>
      </c>
      <c r="K241" s="92">
        <v>57654</v>
      </c>
      <c r="L241" s="92" t="s">
        <v>466</v>
      </c>
      <c r="M241" s="92"/>
      <c r="N241" s="92"/>
      <c r="O241" s="92"/>
      <c r="P241" s="92"/>
      <c r="Q241" s="92"/>
      <c r="R241" s="92"/>
      <c r="S241" s="92"/>
      <c r="T241" s="92"/>
      <c r="U241" s="92"/>
      <c r="V241" s="92" t="s">
        <v>467</v>
      </c>
    </row>
    <row r="242" spans="1:22">
      <c r="A242" s="113" t="s">
        <v>468</v>
      </c>
      <c r="B242" s="114"/>
      <c r="C242" s="114"/>
      <c r="D242" s="114"/>
      <c r="E242" s="114"/>
      <c r="F242" s="114"/>
      <c r="G242" s="114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</row>
    <row r="243" spans="1:22">
      <c r="A243" s="113" t="s">
        <v>469</v>
      </c>
      <c r="B243" s="114"/>
      <c r="C243" s="114"/>
      <c r="D243" s="114"/>
      <c r="E243" s="114"/>
      <c r="F243" s="114"/>
      <c r="G243" s="114"/>
      <c r="H243" s="92">
        <v>3586</v>
      </c>
      <c r="I243" s="92"/>
      <c r="J243" s="92"/>
      <c r="K243" s="92">
        <v>39551</v>
      </c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</row>
    <row r="244" spans="1:22">
      <c r="A244" s="113" t="s">
        <v>470</v>
      </c>
      <c r="B244" s="114"/>
      <c r="C244" s="114"/>
      <c r="D244" s="114"/>
      <c r="E244" s="114"/>
      <c r="F244" s="114"/>
      <c r="G244" s="114"/>
      <c r="H244" s="92">
        <v>3935</v>
      </c>
      <c r="I244" s="92"/>
      <c r="J244" s="92"/>
      <c r="K244" s="92">
        <v>11666</v>
      </c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</row>
    <row r="245" spans="1:22">
      <c r="A245" s="113" t="s">
        <v>471</v>
      </c>
      <c r="B245" s="114"/>
      <c r="C245" s="114"/>
      <c r="D245" s="114"/>
      <c r="E245" s="114"/>
      <c r="F245" s="114"/>
      <c r="G245" s="114"/>
      <c r="H245" s="92">
        <v>1417</v>
      </c>
      <c r="I245" s="92"/>
      <c r="J245" s="92"/>
      <c r="K245" s="92">
        <v>7452</v>
      </c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</row>
    <row r="246" spans="1:22">
      <c r="A246" s="115" t="s">
        <v>472</v>
      </c>
      <c r="B246" s="116"/>
      <c r="C246" s="116"/>
      <c r="D246" s="116"/>
      <c r="E246" s="116"/>
      <c r="F246" s="116"/>
      <c r="G246" s="116"/>
      <c r="H246" s="93">
        <v>3426</v>
      </c>
      <c r="I246" s="93"/>
      <c r="J246" s="93"/>
      <c r="K246" s="93">
        <v>32221</v>
      </c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</row>
    <row r="247" spans="1:22">
      <c r="A247" s="115" t="s">
        <v>473</v>
      </c>
      <c r="B247" s="116"/>
      <c r="C247" s="116"/>
      <c r="D247" s="116"/>
      <c r="E247" s="116"/>
      <c r="F247" s="116"/>
      <c r="G247" s="116"/>
      <c r="H247" s="93">
        <v>2233</v>
      </c>
      <c r="I247" s="93"/>
      <c r="J247" s="93"/>
      <c r="K247" s="93">
        <v>19685</v>
      </c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</row>
    <row r="248" spans="1:22">
      <c r="A248" s="115" t="s">
        <v>474</v>
      </c>
      <c r="B248" s="116"/>
      <c r="C248" s="116"/>
      <c r="D248" s="116"/>
      <c r="E248" s="116"/>
      <c r="F248" s="116"/>
      <c r="G248" s="116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</row>
    <row r="249" spans="1:22" ht="30" customHeight="1">
      <c r="A249" s="113" t="s">
        <v>475</v>
      </c>
      <c r="B249" s="114"/>
      <c r="C249" s="114"/>
      <c r="D249" s="114"/>
      <c r="E249" s="114"/>
      <c r="F249" s="114"/>
      <c r="G249" s="114"/>
      <c r="H249" s="92">
        <v>8470</v>
      </c>
      <c r="I249" s="92"/>
      <c r="J249" s="92"/>
      <c r="K249" s="92">
        <v>62876</v>
      </c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</row>
    <row r="250" spans="1:22" ht="30" customHeight="1">
      <c r="A250" s="113" t="s">
        <v>476</v>
      </c>
      <c r="B250" s="114"/>
      <c r="C250" s="114"/>
      <c r="D250" s="114"/>
      <c r="E250" s="114"/>
      <c r="F250" s="114"/>
      <c r="G250" s="114"/>
      <c r="H250" s="92">
        <v>149</v>
      </c>
      <c r="I250" s="92"/>
      <c r="J250" s="92"/>
      <c r="K250" s="92">
        <v>1524</v>
      </c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</row>
    <row r="251" spans="1:22" ht="30" customHeight="1">
      <c r="A251" s="113" t="s">
        <v>477</v>
      </c>
      <c r="B251" s="114"/>
      <c r="C251" s="114"/>
      <c r="D251" s="114"/>
      <c r="E251" s="114"/>
      <c r="F251" s="114"/>
      <c r="G251" s="114"/>
      <c r="H251" s="92">
        <v>283</v>
      </c>
      <c r="I251" s="92"/>
      <c r="J251" s="92"/>
      <c r="K251" s="92">
        <v>1663</v>
      </c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</row>
    <row r="252" spans="1:22">
      <c r="A252" s="113" t="s">
        <v>478</v>
      </c>
      <c r="B252" s="114"/>
      <c r="C252" s="114"/>
      <c r="D252" s="114"/>
      <c r="E252" s="114"/>
      <c r="F252" s="114"/>
      <c r="G252" s="114"/>
      <c r="H252" s="92">
        <v>230</v>
      </c>
      <c r="I252" s="92"/>
      <c r="J252" s="92"/>
      <c r="K252" s="92">
        <v>1026</v>
      </c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</row>
    <row r="253" spans="1:22" ht="30" customHeight="1">
      <c r="A253" s="113" t="s">
        <v>479</v>
      </c>
      <c r="B253" s="114"/>
      <c r="C253" s="114"/>
      <c r="D253" s="114"/>
      <c r="E253" s="114"/>
      <c r="F253" s="114"/>
      <c r="G253" s="114"/>
      <c r="H253" s="92">
        <v>3870</v>
      </c>
      <c r="I253" s="92"/>
      <c r="J253" s="92"/>
      <c r="K253" s="92">
        <v>27763</v>
      </c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</row>
    <row r="254" spans="1:22">
      <c r="A254" s="113" t="s">
        <v>480</v>
      </c>
      <c r="B254" s="114"/>
      <c r="C254" s="114"/>
      <c r="D254" s="114"/>
      <c r="E254" s="114"/>
      <c r="F254" s="114"/>
      <c r="G254" s="114"/>
      <c r="H254" s="92">
        <v>1504</v>
      </c>
      <c r="I254" s="92"/>
      <c r="J254" s="92"/>
      <c r="K254" s="92">
        <v>14708</v>
      </c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</row>
    <row r="255" spans="1:22">
      <c r="A255" s="113" t="s">
        <v>481</v>
      </c>
      <c r="B255" s="114"/>
      <c r="C255" s="114"/>
      <c r="D255" s="114"/>
      <c r="E255" s="114"/>
      <c r="F255" s="114"/>
      <c r="G255" s="114"/>
      <c r="H255" s="92">
        <v>14506</v>
      </c>
      <c r="I255" s="92"/>
      <c r="J255" s="92"/>
      <c r="K255" s="92">
        <v>109560</v>
      </c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</row>
    <row r="256" spans="1:22" ht="30" customHeight="1">
      <c r="A256" s="113" t="s">
        <v>482</v>
      </c>
      <c r="B256" s="114"/>
      <c r="C256" s="114"/>
      <c r="D256" s="114"/>
      <c r="E256" s="114"/>
      <c r="F256" s="114"/>
      <c r="G256" s="114"/>
      <c r="H256" s="92">
        <v>1112.8499999999999</v>
      </c>
      <c r="I256" s="92"/>
      <c r="J256" s="92"/>
      <c r="K256" s="92">
        <v>4782.96</v>
      </c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</row>
    <row r="257" spans="1:22">
      <c r="A257" s="115" t="s">
        <v>483</v>
      </c>
      <c r="B257" s="116"/>
      <c r="C257" s="116"/>
      <c r="D257" s="116"/>
      <c r="E257" s="116"/>
      <c r="F257" s="116"/>
      <c r="G257" s="116"/>
      <c r="H257" s="93">
        <v>15618.85</v>
      </c>
      <c r="I257" s="93"/>
      <c r="J257" s="93"/>
      <c r="K257" s="93">
        <v>114342.96</v>
      </c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</row>
    <row r="258" spans="1:22">
      <c r="A258" s="50"/>
      <c r="B258" s="39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</row>
    <row r="259" spans="1:22">
      <c r="A259" s="50"/>
      <c r="B259" s="39"/>
      <c r="C259" s="73" t="s">
        <v>62</v>
      </c>
      <c r="D259" s="48"/>
      <c r="E259" s="48"/>
      <c r="F259" s="48"/>
      <c r="G259" s="48"/>
      <c r="H259" s="74">
        <f>IF(ISBLANK(Y30),"",ROUND(Z30/Y30,2)*100)</f>
        <v>96</v>
      </c>
      <c r="I259" s="48"/>
      <c r="J259" s="48"/>
      <c r="K259" s="74">
        <f>IF(ISBLANK(Y31),"",ROUND(Z31/Y31,2)*100)</f>
        <v>81</v>
      </c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</row>
    <row r="260" spans="1:22">
      <c r="A260" s="50"/>
      <c r="B260" s="39"/>
      <c r="C260" s="73" t="s">
        <v>63</v>
      </c>
      <c r="D260" s="48"/>
      <c r="E260" s="48"/>
      <c r="F260" s="48"/>
      <c r="G260" s="48"/>
      <c r="H260" s="45">
        <f>IF(ISBLANK(Y30),"",ROUND(AA30/Y30,2)*100)</f>
        <v>62</v>
      </c>
      <c r="I260" s="48"/>
      <c r="J260" s="48"/>
      <c r="K260" s="45">
        <f>IF(ISBLANK(Y31),"",ROUND(AA31/Y31,2)*100)</f>
        <v>50</v>
      </c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</row>
    <row r="261" spans="1:22">
      <c r="A261" s="28"/>
      <c r="B261" s="28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</row>
    <row r="262" spans="1:22">
      <c r="B262" s="75" t="s">
        <v>815</v>
      </c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</row>
    <row r="263" spans="1:22">
      <c r="B263" s="3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</row>
    <row r="264" spans="1:22">
      <c r="B264" s="75" t="s">
        <v>69</v>
      </c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</row>
    <row r="265" spans="1:22">
      <c r="B265" s="46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</row>
    <row r="267" spans="1:22">
      <c r="C267" s="49"/>
      <c r="D267" s="49"/>
      <c r="E267" s="49"/>
      <c r="F267" s="49"/>
      <c r="G267" s="49"/>
    </row>
    <row r="268" spans="1:22">
      <c r="C268" s="49"/>
      <c r="D268" s="49"/>
      <c r="E268" s="49"/>
      <c r="F268" s="49"/>
      <c r="G268" s="49"/>
    </row>
    <row r="269" spans="1:22">
      <c r="C269" s="49"/>
      <c r="D269" s="49"/>
      <c r="E269" s="49"/>
      <c r="F269" s="49"/>
      <c r="G269" s="49"/>
    </row>
    <row r="270" spans="1:22">
      <c r="C270" s="49"/>
      <c r="D270" s="49"/>
      <c r="E270" s="49"/>
      <c r="F270" s="49"/>
      <c r="G270" s="49"/>
    </row>
    <row r="271" spans="1:22">
      <c r="C271" s="49"/>
      <c r="D271" s="49"/>
      <c r="E271" s="49"/>
      <c r="F271" s="49"/>
      <c r="G271" s="49"/>
    </row>
    <row r="272" spans="1:22">
      <c r="C272" s="49"/>
      <c r="D272" s="49"/>
      <c r="E272" s="49"/>
      <c r="F272" s="49"/>
      <c r="G272" s="49"/>
    </row>
    <row r="273" spans="3:7">
      <c r="C273" s="49"/>
      <c r="D273" s="49"/>
      <c r="E273" s="49"/>
      <c r="F273" s="49"/>
      <c r="G273" s="49"/>
    </row>
    <row r="274" spans="3:7">
      <c r="C274" s="49"/>
      <c r="D274" s="49"/>
      <c r="E274" s="49"/>
      <c r="F274" s="49"/>
      <c r="G274" s="49"/>
    </row>
    <row r="275" spans="3:7">
      <c r="C275" s="49"/>
      <c r="D275" s="49"/>
      <c r="E275" s="49"/>
      <c r="F275" s="49"/>
      <c r="G275" s="49"/>
    </row>
    <row r="276" spans="3:7">
      <c r="C276" s="49"/>
      <c r="D276" s="49"/>
      <c r="E276" s="49"/>
      <c r="F276" s="49"/>
      <c r="G276" s="49"/>
    </row>
    <row r="277" spans="3:7">
      <c r="C277" s="49"/>
      <c r="D277" s="49"/>
      <c r="E277" s="49"/>
      <c r="F277" s="49"/>
      <c r="G277" s="49"/>
    </row>
    <row r="278" spans="3:7">
      <c r="C278" s="49"/>
      <c r="D278" s="49"/>
      <c r="E278" s="49"/>
      <c r="F278" s="49"/>
      <c r="G278" s="49"/>
    </row>
  </sheetData>
  <mergeCells count="122"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A40:V40"/>
    <mergeCell ref="A41:V41"/>
    <mergeCell ref="A49:V49"/>
    <mergeCell ref="A51:V51"/>
    <mergeCell ref="A54:V54"/>
    <mergeCell ref="A56:V56"/>
    <mergeCell ref="A36:B36"/>
    <mergeCell ref="B37:B38"/>
    <mergeCell ref="A37:A38"/>
    <mergeCell ref="K37:K38"/>
    <mergeCell ref="H36:J36"/>
    <mergeCell ref="C36:C38"/>
    <mergeCell ref="D36:D38"/>
    <mergeCell ref="E36:G36"/>
    <mergeCell ref="E37:E38"/>
    <mergeCell ref="K36:V36"/>
    <mergeCell ref="H37:H38"/>
    <mergeCell ref="A77:V77"/>
    <mergeCell ref="A79:V79"/>
    <mergeCell ref="A81:V81"/>
    <mergeCell ref="A83:V83"/>
    <mergeCell ref="A85:V85"/>
    <mergeCell ref="A86:V86"/>
    <mergeCell ref="A61:V61"/>
    <mergeCell ref="A62:V62"/>
    <mergeCell ref="A65:V65"/>
    <mergeCell ref="A69:V69"/>
    <mergeCell ref="A71:V71"/>
    <mergeCell ref="A74:V74"/>
    <mergeCell ref="A103:V103"/>
    <mergeCell ref="A105:V105"/>
    <mergeCell ref="A107:V107"/>
    <mergeCell ref="A110:V110"/>
    <mergeCell ref="A113:V113"/>
    <mergeCell ref="A115:V115"/>
    <mergeCell ref="A89:V89"/>
    <mergeCell ref="A92:V92"/>
    <mergeCell ref="A95:V95"/>
    <mergeCell ref="A97:V97"/>
    <mergeCell ref="A99:V99"/>
    <mergeCell ref="A102:V102"/>
    <mergeCell ref="A132:V132"/>
    <mergeCell ref="A134:V134"/>
    <mergeCell ref="A137:V137"/>
    <mergeCell ref="A142:V142"/>
    <mergeCell ref="A147:V147"/>
    <mergeCell ref="A148:V148"/>
    <mergeCell ref="A119:V119"/>
    <mergeCell ref="A121:V121"/>
    <mergeCell ref="A123:V123"/>
    <mergeCell ref="A125:V125"/>
    <mergeCell ref="A128:V128"/>
    <mergeCell ref="A129:V129"/>
    <mergeCell ref="A161:V161"/>
    <mergeCell ref="A166:V166"/>
    <mergeCell ref="A167:V167"/>
    <mergeCell ref="A169:V169"/>
    <mergeCell ref="A172:V172"/>
    <mergeCell ref="A176:V176"/>
    <mergeCell ref="A150:V150"/>
    <mergeCell ref="A152:V152"/>
    <mergeCell ref="A154:V154"/>
    <mergeCell ref="A155:V155"/>
    <mergeCell ref="A157:V157"/>
    <mergeCell ref="A160:V160"/>
    <mergeCell ref="A205:V205"/>
    <mergeCell ref="A209:V209"/>
    <mergeCell ref="A212:V212"/>
    <mergeCell ref="A215:V215"/>
    <mergeCell ref="A217:V217"/>
    <mergeCell ref="A219:V219"/>
    <mergeCell ref="A179:V179"/>
    <mergeCell ref="A187:V187"/>
    <mergeCell ref="A193:V193"/>
    <mergeCell ref="A198:V198"/>
    <mergeCell ref="A200:V200"/>
    <mergeCell ref="A203:V203"/>
    <mergeCell ref="A238:V238"/>
    <mergeCell ref="A241:G241"/>
    <mergeCell ref="A242:G242"/>
    <mergeCell ref="A243:G243"/>
    <mergeCell ref="A244:G244"/>
    <mergeCell ref="A245:G245"/>
    <mergeCell ref="A223:V223"/>
    <mergeCell ref="A225:V225"/>
    <mergeCell ref="A226:V226"/>
    <mergeCell ref="A230:V230"/>
    <mergeCell ref="A232:V232"/>
    <mergeCell ref="A235:V235"/>
    <mergeCell ref="A252:G252"/>
    <mergeCell ref="A253:G253"/>
    <mergeCell ref="A254:G254"/>
    <mergeCell ref="A255:G255"/>
    <mergeCell ref="A256:G256"/>
    <mergeCell ref="A257:G257"/>
    <mergeCell ref="A246:G246"/>
    <mergeCell ref="A247:G247"/>
    <mergeCell ref="A248:G248"/>
    <mergeCell ref="A249:G249"/>
    <mergeCell ref="A250:G250"/>
    <mergeCell ref="A251:G251"/>
  </mergeCells>
  <phoneticPr fontId="2" type="noConversion"/>
  <pageMargins left="0.25" right="0.25" top="0.75" bottom="0.75" header="0.3" footer="0.3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126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1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3</v>
      </c>
      <c r="B4" s="29"/>
      <c r="C4" s="29"/>
      <c r="D4" s="29"/>
      <c r="L4" s="52"/>
    </row>
    <row r="5" spans="1:23" s="25" customFormat="1" ht="15">
      <c r="A5" s="156" t="s">
        <v>37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3" t="s">
        <v>34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3" t="s">
        <v>67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52" t="s">
        <v>4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7" t="s">
        <v>20</v>
      </c>
      <c r="H10" s="158"/>
      <c r="I10" s="158"/>
      <c r="J10" s="157" t="s">
        <v>21</v>
      </c>
      <c r="K10" s="158"/>
      <c r="L10" s="158"/>
      <c r="M10" s="159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5</v>
      </c>
      <c r="G11" s="138">
        <f>15618.85/1000</f>
        <v>15.61885</v>
      </c>
      <c r="H11" s="139"/>
      <c r="I11" s="55" t="s">
        <v>6</v>
      </c>
      <c r="J11" s="140">
        <f>114342.96/1000</f>
        <v>114.34296000000001</v>
      </c>
      <c r="K11" s="141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35</v>
      </c>
      <c r="F12" s="38"/>
      <c r="G12" s="138">
        <f>0/1000</f>
        <v>0</v>
      </c>
      <c r="H12" s="139"/>
      <c r="I12" s="55" t="s">
        <v>6</v>
      </c>
      <c r="J12" s="140">
        <f>0/1000</f>
        <v>0</v>
      </c>
      <c r="K12" s="141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36</v>
      </c>
      <c r="F13" s="38"/>
      <c r="G13" s="160">
        <f>0/1000</f>
        <v>0</v>
      </c>
      <c r="H13" s="161"/>
      <c r="I13" s="55" t="s">
        <v>6</v>
      </c>
      <c r="J13" s="140">
        <f>0/1000</f>
        <v>0</v>
      </c>
      <c r="K13" s="141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7</v>
      </c>
      <c r="G14" s="138">
        <f>(O14+O15)/1000</f>
        <v>0.32744999999999996</v>
      </c>
      <c r="H14" s="139"/>
      <c r="I14" s="55" t="s">
        <v>8</v>
      </c>
      <c r="J14" s="140">
        <f>(P14+P15)/1000</f>
        <v>0.32744999999999996</v>
      </c>
      <c r="K14" s="141"/>
      <c r="L14" s="58">
        <v>3495</v>
      </c>
      <c r="M14" s="35" t="s">
        <v>8</v>
      </c>
      <c r="N14" s="57"/>
      <c r="O14" s="26">
        <v>319.93</v>
      </c>
      <c r="P14" s="27">
        <v>319.93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9</v>
      </c>
      <c r="G15" s="164">
        <f>3586/1000</f>
        <v>3.5859999999999999</v>
      </c>
      <c r="H15" s="165"/>
      <c r="I15" s="55" t="s">
        <v>6</v>
      </c>
      <c r="J15" s="140">
        <f>39551/1000</f>
        <v>39.551000000000002</v>
      </c>
      <c r="K15" s="141"/>
      <c r="L15" s="59">
        <v>38536</v>
      </c>
      <c r="M15" s="35" t="s">
        <v>6</v>
      </c>
      <c r="N15" s="57"/>
      <c r="O15" s="26">
        <v>7.52</v>
      </c>
      <c r="P15" s="27">
        <v>7.52</v>
      </c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91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1015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5" t="s">
        <v>10</v>
      </c>
      <c r="B20" s="125" t="s">
        <v>0</v>
      </c>
      <c r="C20" s="125" t="s">
        <v>22</v>
      </c>
      <c r="D20" s="62" t="s">
        <v>23</v>
      </c>
      <c r="E20" s="125" t="s">
        <v>24</v>
      </c>
      <c r="F20" s="166" t="s">
        <v>25</v>
      </c>
      <c r="G20" s="167"/>
      <c r="H20" s="166" t="s">
        <v>26</v>
      </c>
      <c r="I20" s="170"/>
      <c r="J20" s="170"/>
      <c r="K20" s="167"/>
      <c r="L20" s="63"/>
      <c r="M20" s="125" t="s">
        <v>27</v>
      </c>
      <c r="N20" s="125" t="s">
        <v>28</v>
      </c>
    </row>
    <row r="21" spans="1:23" s="33" customFormat="1" ht="19.5" customHeight="1" thickBot="1">
      <c r="A21" s="153"/>
      <c r="B21" s="153"/>
      <c r="C21" s="153"/>
      <c r="D21" s="125" t="s">
        <v>33</v>
      </c>
      <c r="E21" s="153"/>
      <c r="F21" s="168"/>
      <c r="G21" s="169"/>
      <c r="H21" s="162" t="s">
        <v>29</v>
      </c>
      <c r="I21" s="163"/>
      <c r="J21" s="162" t="s">
        <v>30</v>
      </c>
      <c r="K21" s="163"/>
      <c r="L21" s="64"/>
      <c r="M21" s="153"/>
      <c r="N21" s="153"/>
    </row>
    <row r="22" spans="1:23" s="33" customFormat="1" ht="19.5" customHeight="1">
      <c r="A22" s="153"/>
      <c r="B22" s="153"/>
      <c r="C22" s="153"/>
      <c r="D22" s="153"/>
      <c r="E22" s="153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3"/>
      <c r="N22" s="153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4" t="s">
        <v>484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</row>
    <row r="25" spans="1:23" ht="19.350000000000001" customHeight="1">
      <c r="A25" s="119" t="s">
        <v>485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</row>
    <row r="26" spans="1:23" s="29" customFormat="1" ht="24">
      <c r="A26" s="94">
        <v>1</v>
      </c>
      <c r="B26" s="95" t="s">
        <v>486</v>
      </c>
      <c r="C26" s="82" t="s">
        <v>487</v>
      </c>
      <c r="D26" s="96" t="s">
        <v>488</v>
      </c>
      <c r="E26" s="97">
        <v>0.7</v>
      </c>
      <c r="F26" s="84" t="s">
        <v>489</v>
      </c>
      <c r="G26" s="84">
        <v>6.75</v>
      </c>
      <c r="H26" s="98"/>
      <c r="I26" s="98"/>
      <c r="J26" s="84" t="s">
        <v>490</v>
      </c>
      <c r="K26" s="84">
        <v>74.41</v>
      </c>
      <c r="L26" s="99"/>
      <c r="M26" s="98">
        <f t="shared" ref="M26:M40" si="0">IF(ISNUMBER(K26/G26),IF(NOT(K26/G26=0),K26/G26, " "), " ")</f>
        <v>11.023703703703703</v>
      </c>
      <c r="N26" s="96"/>
    </row>
    <row r="27" spans="1:23" s="29" customFormat="1" ht="24">
      <c r="A27" s="94">
        <v>2</v>
      </c>
      <c r="B27" s="95" t="s">
        <v>491</v>
      </c>
      <c r="C27" s="82" t="s">
        <v>492</v>
      </c>
      <c r="D27" s="96" t="s">
        <v>488</v>
      </c>
      <c r="E27" s="97">
        <v>51.66</v>
      </c>
      <c r="F27" s="84" t="s">
        <v>493</v>
      </c>
      <c r="G27" s="84">
        <v>509.37</v>
      </c>
      <c r="H27" s="98"/>
      <c r="I27" s="98"/>
      <c r="J27" s="84" t="s">
        <v>494</v>
      </c>
      <c r="K27" s="84">
        <v>5614.41</v>
      </c>
      <c r="L27" s="99"/>
      <c r="M27" s="98">
        <f t="shared" si="0"/>
        <v>11.022262795217621</v>
      </c>
      <c r="N27" s="96"/>
    </row>
    <row r="28" spans="1:23" s="29" customFormat="1" ht="24">
      <c r="A28" s="94">
        <v>3</v>
      </c>
      <c r="B28" s="95" t="s">
        <v>495</v>
      </c>
      <c r="C28" s="82" t="s">
        <v>496</v>
      </c>
      <c r="D28" s="96" t="s">
        <v>488</v>
      </c>
      <c r="E28" s="97">
        <v>3.3</v>
      </c>
      <c r="F28" s="84" t="s">
        <v>497</v>
      </c>
      <c r="G28" s="84">
        <v>32.85</v>
      </c>
      <c r="H28" s="98"/>
      <c r="I28" s="98"/>
      <c r="J28" s="84" t="s">
        <v>498</v>
      </c>
      <c r="K28" s="84">
        <v>361.74</v>
      </c>
      <c r="L28" s="99"/>
      <c r="M28" s="98">
        <f t="shared" si="0"/>
        <v>11.011872146118721</v>
      </c>
      <c r="N28" s="96"/>
    </row>
    <row r="29" spans="1:23" s="29" customFormat="1" ht="24">
      <c r="A29" s="94">
        <v>4</v>
      </c>
      <c r="B29" s="95" t="s">
        <v>499</v>
      </c>
      <c r="C29" s="82" t="s">
        <v>500</v>
      </c>
      <c r="D29" s="96" t="s">
        <v>488</v>
      </c>
      <c r="E29" s="97">
        <v>36.08</v>
      </c>
      <c r="F29" s="84" t="s">
        <v>501</v>
      </c>
      <c r="G29" s="84">
        <v>372.68</v>
      </c>
      <c r="H29" s="98"/>
      <c r="I29" s="98"/>
      <c r="J29" s="84" t="s">
        <v>502</v>
      </c>
      <c r="K29" s="84">
        <v>4109.8900000000003</v>
      </c>
      <c r="L29" s="99"/>
      <c r="M29" s="98">
        <f t="shared" si="0"/>
        <v>11.027932810990663</v>
      </c>
      <c r="N29" s="96"/>
    </row>
    <row r="30" spans="1:23" ht="24">
      <c r="A30" s="94">
        <v>5</v>
      </c>
      <c r="B30" s="95" t="s">
        <v>503</v>
      </c>
      <c r="C30" s="82" t="s">
        <v>504</v>
      </c>
      <c r="D30" s="96" t="s">
        <v>488</v>
      </c>
      <c r="E30" s="97">
        <v>82.98</v>
      </c>
      <c r="F30" s="84" t="s">
        <v>505</v>
      </c>
      <c r="G30" s="84">
        <v>894.53</v>
      </c>
      <c r="H30" s="98"/>
      <c r="I30" s="98"/>
      <c r="J30" s="84" t="s">
        <v>506</v>
      </c>
      <c r="K30" s="84">
        <v>9863.0400000000009</v>
      </c>
      <c r="L30" s="99"/>
      <c r="M30" s="98">
        <f t="shared" si="0"/>
        <v>11.02594658647558</v>
      </c>
      <c r="N30" s="96"/>
    </row>
    <row r="31" spans="1:23" ht="24">
      <c r="A31" s="94">
        <v>6</v>
      </c>
      <c r="B31" s="95" t="s">
        <v>507</v>
      </c>
      <c r="C31" s="82" t="s">
        <v>508</v>
      </c>
      <c r="D31" s="96" t="s">
        <v>488</v>
      </c>
      <c r="E31" s="97">
        <v>3.02</v>
      </c>
      <c r="F31" s="84" t="s">
        <v>509</v>
      </c>
      <c r="G31" s="84">
        <v>32.979999999999997</v>
      </c>
      <c r="H31" s="98"/>
      <c r="I31" s="98"/>
      <c r="J31" s="84" t="s">
        <v>510</v>
      </c>
      <c r="K31" s="84">
        <v>363.43</v>
      </c>
      <c r="L31" s="99"/>
      <c r="M31" s="98">
        <f t="shared" si="0"/>
        <v>11.019708914493634</v>
      </c>
      <c r="N31" s="96"/>
    </row>
    <row r="32" spans="1:23" ht="24">
      <c r="A32" s="94">
        <v>7</v>
      </c>
      <c r="B32" s="95" t="s">
        <v>511</v>
      </c>
      <c r="C32" s="82" t="s">
        <v>512</v>
      </c>
      <c r="D32" s="96" t="s">
        <v>488</v>
      </c>
      <c r="E32" s="97">
        <v>25.32</v>
      </c>
      <c r="F32" s="84" t="s">
        <v>513</v>
      </c>
      <c r="G32" s="84">
        <v>283.58999999999997</v>
      </c>
      <c r="H32" s="98"/>
      <c r="I32" s="98"/>
      <c r="J32" s="84" t="s">
        <v>514</v>
      </c>
      <c r="K32" s="84">
        <v>3125</v>
      </c>
      <c r="L32" s="99"/>
      <c r="M32" s="98">
        <f t="shared" si="0"/>
        <v>11.019429458020383</v>
      </c>
      <c r="N32" s="96"/>
    </row>
    <row r="33" spans="1:14" ht="24">
      <c r="A33" s="94">
        <v>8</v>
      </c>
      <c r="B33" s="95" t="s">
        <v>515</v>
      </c>
      <c r="C33" s="82" t="s">
        <v>516</v>
      </c>
      <c r="D33" s="96" t="s">
        <v>488</v>
      </c>
      <c r="E33" s="97">
        <v>3.24</v>
      </c>
      <c r="F33" s="84" t="s">
        <v>517</v>
      </c>
      <c r="G33" s="84">
        <v>36.729999999999997</v>
      </c>
      <c r="H33" s="98"/>
      <c r="I33" s="98"/>
      <c r="J33" s="84" t="s">
        <v>518</v>
      </c>
      <c r="K33" s="84">
        <v>405.09</v>
      </c>
      <c r="L33" s="99"/>
      <c r="M33" s="98">
        <f t="shared" si="0"/>
        <v>11.028859243125511</v>
      </c>
      <c r="N33" s="96"/>
    </row>
    <row r="34" spans="1:14" ht="24">
      <c r="A34" s="94">
        <v>9</v>
      </c>
      <c r="B34" s="95" t="s">
        <v>519</v>
      </c>
      <c r="C34" s="82" t="s">
        <v>520</v>
      </c>
      <c r="D34" s="96" t="s">
        <v>488</v>
      </c>
      <c r="E34" s="97">
        <v>85.57</v>
      </c>
      <c r="F34" s="84" t="s">
        <v>521</v>
      </c>
      <c r="G34" s="84">
        <v>981.48</v>
      </c>
      <c r="H34" s="98"/>
      <c r="I34" s="98"/>
      <c r="J34" s="84" t="s">
        <v>522</v>
      </c>
      <c r="K34" s="84">
        <v>10813.48</v>
      </c>
      <c r="L34" s="99"/>
      <c r="M34" s="98">
        <f t="shared" si="0"/>
        <v>11.017524554754043</v>
      </c>
      <c r="N34" s="96"/>
    </row>
    <row r="35" spans="1:14" ht="24">
      <c r="A35" s="94">
        <v>10</v>
      </c>
      <c r="B35" s="95" t="s">
        <v>523</v>
      </c>
      <c r="C35" s="82" t="s">
        <v>524</v>
      </c>
      <c r="D35" s="96" t="s">
        <v>488</v>
      </c>
      <c r="E35" s="97">
        <v>1.08</v>
      </c>
      <c r="F35" s="84" t="s">
        <v>525</v>
      </c>
      <c r="G35" s="84">
        <v>12.84</v>
      </c>
      <c r="H35" s="98"/>
      <c r="I35" s="98"/>
      <c r="J35" s="84" t="s">
        <v>526</v>
      </c>
      <c r="K35" s="84">
        <v>141.56</v>
      </c>
      <c r="L35" s="99"/>
      <c r="M35" s="98">
        <f t="shared" si="0"/>
        <v>11.024922118380063</v>
      </c>
      <c r="N35" s="96"/>
    </row>
    <row r="36" spans="1:14" ht="24">
      <c r="A36" s="94">
        <v>11</v>
      </c>
      <c r="B36" s="95" t="s">
        <v>527</v>
      </c>
      <c r="C36" s="82" t="s">
        <v>528</v>
      </c>
      <c r="D36" s="96" t="s">
        <v>488</v>
      </c>
      <c r="E36" s="97">
        <v>2.58</v>
      </c>
      <c r="F36" s="84" t="s">
        <v>529</v>
      </c>
      <c r="G36" s="84">
        <v>31.05</v>
      </c>
      <c r="H36" s="98"/>
      <c r="I36" s="98"/>
      <c r="J36" s="84" t="s">
        <v>530</v>
      </c>
      <c r="K36" s="84">
        <v>341.91</v>
      </c>
      <c r="L36" s="99"/>
      <c r="M36" s="98">
        <f t="shared" si="0"/>
        <v>11.011594202898552</v>
      </c>
      <c r="N36" s="96"/>
    </row>
    <row r="37" spans="1:14" ht="24">
      <c r="A37" s="94">
        <v>12</v>
      </c>
      <c r="B37" s="95" t="s">
        <v>531</v>
      </c>
      <c r="C37" s="82" t="s">
        <v>532</v>
      </c>
      <c r="D37" s="96" t="s">
        <v>488</v>
      </c>
      <c r="E37" s="97">
        <v>14.88</v>
      </c>
      <c r="F37" s="84" t="s">
        <v>533</v>
      </c>
      <c r="G37" s="84">
        <v>180.95</v>
      </c>
      <c r="H37" s="98"/>
      <c r="I37" s="98"/>
      <c r="J37" s="84" t="s">
        <v>534</v>
      </c>
      <c r="K37" s="84">
        <v>1994.06</v>
      </c>
      <c r="L37" s="99"/>
      <c r="M37" s="98">
        <f t="shared" si="0"/>
        <v>11.019950262503455</v>
      </c>
      <c r="N37" s="96"/>
    </row>
    <row r="38" spans="1:14" ht="24">
      <c r="A38" s="94">
        <v>13</v>
      </c>
      <c r="B38" s="95" t="s">
        <v>535</v>
      </c>
      <c r="C38" s="82" t="s">
        <v>536</v>
      </c>
      <c r="D38" s="96" t="s">
        <v>488</v>
      </c>
      <c r="E38" s="97">
        <v>9.09</v>
      </c>
      <c r="F38" s="84" t="s">
        <v>537</v>
      </c>
      <c r="G38" s="84">
        <v>115.62</v>
      </c>
      <c r="H38" s="98"/>
      <c r="I38" s="98"/>
      <c r="J38" s="84" t="s">
        <v>538</v>
      </c>
      <c r="K38" s="84">
        <v>1274.1400000000001</v>
      </c>
      <c r="L38" s="99"/>
      <c r="M38" s="98">
        <f t="shared" si="0"/>
        <v>11.02006573257222</v>
      </c>
      <c r="N38" s="96"/>
    </row>
    <row r="39" spans="1:14" ht="24">
      <c r="A39" s="94">
        <v>14</v>
      </c>
      <c r="B39" s="95" t="s">
        <v>539</v>
      </c>
      <c r="C39" s="82" t="s">
        <v>540</v>
      </c>
      <c r="D39" s="96" t="s">
        <v>488</v>
      </c>
      <c r="E39" s="97">
        <v>0.43</v>
      </c>
      <c r="F39" s="84" t="s">
        <v>541</v>
      </c>
      <c r="G39" s="84">
        <v>5.61</v>
      </c>
      <c r="H39" s="98"/>
      <c r="I39" s="98"/>
      <c r="J39" s="84" t="s">
        <v>542</v>
      </c>
      <c r="K39" s="84">
        <v>62.03</v>
      </c>
      <c r="L39" s="99"/>
      <c r="M39" s="98">
        <f t="shared" si="0"/>
        <v>11.057040998217468</v>
      </c>
      <c r="N39" s="96"/>
    </row>
    <row r="40" spans="1:14" ht="24">
      <c r="A40" s="94">
        <v>15</v>
      </c>
      <c r="B40" s="95">
        <v>2</v>
      </c>
      <c r="C40" s="82" t="s">
        <v>543</v>
      </c>
      <c r="D40" s="96" t="s">
        <v>488</v>
      </c>
      <c r="E40" s="97">
        <v>7.52</v>
      </c>
      <c r="F40" s="84" t="s">
        <v>544</v>
      </c>
      <c r="G40" s="84"/>
      <c r="H40" s="98"/>
      <c r="I40" s="98"/>
      <c r="J40" s="84" t="s">
        <v>544</v>
      </c>
      <c r="K40" s="84"/>
      <c r="L40" s="99"/>
      <c r="M40" s="98" t="str">
        <f t="shared" si="0"/>
        <v xml:space="preserve"> </v>
      </c>
      <c r="N40" s="96"/>
    </row>
    <row r="41" spans="1:14" ht="19.350000000000001" customHeight="1">
      <c r="A41" s="119" t="s">
        <v>545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</row>
    <row r="42" spans="1:14" ht="24">
      <c r="A42" s="94">
        <v>16</v>
      </c>
      <c r="B42" s="95">
        <v>30101</v>
      </c>
      <c r="C42" s="82" t="s">
        <v>546</v>
      </c>
      <c r="D42" s="96" t="s">
        <v>547</v>
      </c>
      <c r="E42" s="97">
        <v>4</v>
      </c>
      <c r="F42" s="84" t="s">
        <v>548</v>
      </c>
      <c r="G42" s="84">
        <v>446.2</v>
      </c>
      <c r="H42" s="98"/>
      <c r="I42" s="98"/>
      <c r="J42" s="84" t="s">
        <v>549</v>
      </c>
      <c r="K42" s="84">
        <v>1796</v>
      </c>
      <c r="L42" s="99"/>
      <c r="M42" s="98">
        <f t="shared" ref="M42:M51" si="1">IF(ISNUMBER(K42/G42),IF(NOT(K42/G42=0),K42/G42, " "), " ")</f>
        <v>4.0251008516360374</v>
      </c>
      <c r="N42" s="96" t="s">
        <v>550</v>
      </c>
    </row>
    <row r="43" spans="1:14" ht="24">
      <c r="A43" s="94">
        <v>17</v>
      </c>
      <c r="B43" s="95">
        <v>30303</v>
      </c>
      <c r="C43" s="82" t="s">
        <v>551</v>
      </c>
      <c r="D43" s="96" t="s">
        <v>547</v>
      </c>
      <c r="E43" s="97">
        <v>0.14000000000000001</v>
      </c>
      <c r="F43" s="84" t="s">
        <v>552</v>
      </c>
      <c r="G43" s="84">
        <v>0.14000000000000001</v>
      </c>
      <c r="H43" s="98"/>
      <c r="I43" s="98"/>
      <c r="J43" s="84" t="s">
        <v>553</v>
      </c>
      <c r="K43" s="84">
        <v>0.7</v>
      </c>
      <c r="L43" s="99"/>
      <c r="M43" s="98">
        <f t="shared" si="1"/>
        <v>4.9999999999999991</v>
      </c>
      <c r="N43" s="96" t="s">
        <v>550</v>
      </c>
    </row>
    <row r="44" spans="1:14" ht="24">
      <c r="A44" s="94">
        <v>18</v>
      </c>
      <c r="B44" s="95">
        <v>30401</v>
      </c>
      <c r="C44" s="82" t="s">
        <v>554</v>
      </c>
      <c r="D44" s="96" t="s">
        <v>547</v>
      </c>
      <c r="E44" s="97">
        <v>4</v>
      </c>
      <c r="F44" s="84" t="s">
        <v>555</v>
      </c>
      <c r="G44" s="84">
        <v>9.24</v>
      </c>
      <c r="H44" s="98"/>
      <c r="I44" s="98"/>
      <c r="J44" s="84" t="s">
        <v>556</v>
      </c>
      <c r="K44" s="84">
        <v>24</v>
      </c>
      <c r="L44" s="99"/>
      <c r="M44" s="98">
        <f t="shared" si="1"/>
        <v>2.5974025974025974</v>
      </c>
      <c r="N44" s="96" t="s">
        <v>550</v>
      </c>
    </row>
    <row r="45" spans="1:14" ht="36">
      <c r="A45" s="94">
        <v>19</v>
      </c>
      <c r="B45" s="95">
        <v>30954</v>
      </c>
      <c r="C45" s="82" t="s">
        <v>557</v>
      </c>
      <c r="D45" s="96" t="s">
        <v>547</v>
      </c>
      <c r="E45" s="97">
        <v>0.26</v>
      </c>
      <c r="F45" s="84" t="s">
        <v>558</v>
      </c>
      <c r="G45" s="84">
        <v>8.76</v>
      </c>
      <c r="H45" s="98"/>
      <c r="I45" s="98"/>
      <c r="J45" s="84" t="s">
        <v>559</v>
      </c>
      <c r="K45" s="84">
        <v>40.299999999999997</v>
      </c>
      <c r="L45" s="99"/>
      <c r="M45" s="98">
        <f t="shared" si="1"/>
        <v>4.6004566210045663</v>
      </c>
      <c r="N45" s="96" t="s">
        <v>560</v>
      </c>
    </row>
    <row r="46" spans="1:14" ht="24">
      <c r="A46" s="94">
        <v>20</v>
      </c>
      <c r="B46" s="95">
        <v>40502</v>
      </c>
      <c r="C46" s="82" t="s">
        <v>561</v>
      </c>
      <c r="D46" s="96" t="s">
        <v>547</v>
      </c>
      <c r="E46" s="97">
        <v>2.92</v>
      </c>
      <c r="F46" s="84" t="s">
        <v>562</v>
      </c>
      <c r="G46" s="84">
        <v>22.93</v>
      </c>
      <c r="H46" s="98"/>
      <c r="I46" s="98"/>
      <c r="J46" s="84" t="s">
        <v>563</v>
      </c>
      <c r="K46" s="84">
        <v>131.4</v>
      </c>
      <c r="L46" s="99"/>
      <c r="M46" s="98">
        <f t="shared" si="1"/>
        <v>5.7304840819886618</v>
      </c>
      <c r="N46" s="96" t="s">
        <v>550</v>
      </c>
    </row>
    <row r="47" spans="1:14" ht="24">
      <c r="A47" s="94">
        <v>21</v>
      </c>
      <c r="B47" s="95">
        <v>40504</v>
      </c>
      <c r="C47" s="82" t="s">
        <v>564</v>
      </c>
      <c r="D47" s="96" t="s">
        <v>547</v>
      </c>
      <c r="E47" s="97">
        <v>1.47</v>
      </c>
      <c r="F47" s="84" t="s">
        <v>565</v>
      </c>
      <c r="G47" s="84">
        <v>1.89</v>
      </c>
      <c r="H47" s="98"/>
      <c r="I47" s="98"/>
      <c r="J47" s="84" t="s">
        <v>566</v>
      </c>
      <c r="K47" s="84">
        <v>4.41</v>
      </c>
      <c r="L47" s="99"/>
      <c r="M47" s="98">
        <f t="shared" si="1"/>
        <v>2.3333333333333335</v>
      </c>
      <c r="N47" s="96" t="s">
        <v>550</v>
      </c>
    </row>
    <row r="48" spans="1:14" ht="24">
      <c r="A48" s="94">
        <v>22</v>
      </c>
      <c r="B48" s="95">
        <v>253100</v>
      </c>
      <c r="C48" s="82" t="s">
        <v>567</v>
      </c>
      <c r="D48" s="96" t="s">
        <v>547</v>
      </c>
      <c r="E48" s="97">
        <v>0.02</v>
      </c>
      <c r="F48" s="84" t="s">
        <v>568</v>
      </c>
      <c r="G48" s="84">
        <v>0.04</v>
      </c>
      <c r="H48" s="98"/>
      <c r="I48" s="98"/>
      <c r="J48" s="84" t="s">
        <v>569</v>
      </c>
      <c r="K48" s="84">
        <v>0.18</v>
      </c>
      <c r="L48" s="99"/>
      <c r="M48" s="98">
        <f t="shared" si="1"/>
        <v>4.5</v>
      </c>
      <c r="N48" s="96" t="s">
        <v>570</v>
      </c>
    </row>
    <row r="49" spans="1:14" ht="24">
      <c r="A49" s="94">
        <v>23</v>
      </c>
      <c r="B49" s="95">
        <v>310102</v>
      </c>
      <c r="C49" s="82" t="s">
        <v>571</v>
      </c>
      <c r="D49" s="96" t="s">
        <v>547</v>
      </c>
      <c r="E49" s="97">
        <v>9.89</v>
      </c>
      <c r="F49" s="84" t="s">
        <v>572</v>
      </c>
      <c r="G49" s="84">
        <v>69.430000000000007</v>
      </c>
      <c r="H49" s="98"/>
      <c r="I49" s="98"/>
      <c r="J49" s="84" t="s">
        <v>573</v>
      </c>
      <c r="K49" s="84">
        <v>681.82</v>
      </c>
      <c r="L49" s="99"/>
      <c r="M49" s="98">
        <f t="shared" si="1"/>
        <v>9.8202506121273228</v>
      </c>
      <c r="N49" s="96" t="s">
        <v>570</v>
      </c>
    </row>
    <row r="50" spans="1:14" ht="24">
      <c r="A50" s="94">
        <v>24</v>
      </c>
      <c r="B50" s="95">
        <v>330206</v>
      </c>
      <c r="C50" s="82" t="s">
        <v>574</v>
      </c>
      <c r="D50" s="96" t="s">
        <v>547</v>
      </c>
      <c r="E50" s="97">
        <v>0.37</v>
      </c>
      <c r="F50" s="84" t="s">
        <v>575</v>
      </c>
      <c r="G50" s="84">
        <v>0.85</v>
      </c>
      <c r="H50" s="98"/>
      <c r="I50" s="98"/>
      <c r="J50" s="84" t="s">
        <v>576</v>
      </c>
      <c r="K50" s="84">
        <v>4.07</v>
      </c>
      <c r="L50" s="99"/>
      <c r="M50" s="98">
        <f t="shared" si="1"/>
        <v>4.7882352941176478</v>
      </c>
      <c r="N50" s="96" t="s">
        <v>550</v>
      </c>
    </row>
    <row r="51" spans="1:14" ht="24">
      <c r="A51" s="94">
        <v>25</v>
      </c>
      <c r="B51" s="95">
        <v>400001</v>
      </c>
      <c r="C51" s="82" t="s">
        <v>577</v>
      </c>
      <c r="D51" s="96" t="s">
        <v>547</v>
      </c>
      <c r="E51" s="97">
        <v>8.33</v>
      </c>
      <c r="F51" s="84" t="s">
        <v>578</v>
      </c>
      <c r="G51" s="84">
        <v>859.64</v>
      </c>
      <c r="H51" s="98"/>
      <c r="I51" s="98"/>
      <c r="J51" s="84" t="s">
        <v>579</v>
      </c>
      <c r="K51" s="84">
        <v>4748.1000000000004</v>
      </c>
      <c r="L51" s="99"/>
      <c r="M51" s="98">
        <f t="shared" si="1"/>
        <v>5.5233586152342848</v>
      </c>
      <c r="N51" s="96" t="s">
        <v>550</v>
      </c>
    </row>
    <row r="52" spans="1:14" ht="19.350000000000001" customHeight="1">
      <c r="A52" s="119" t="s">
        <v>580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</row>
    <row r="53" spans="1:14" ht="36">
      <c r="A53" s="94">
        <v>26</v>
      </c>
      <c r="B53" s="95" t="s">
        <v>581</v>
      </c>
      <c r="C53" s="82" t="s">
        <v>582</v>
      </c>
      <c r="D53" s="96" t="s">
        <v>583</v>
      </c>
      <c r="E53" s="97">
        <v>2.9999999999999997E-4</v>
      </c>
      <c r="F53" s="84" t="s">
        <v>584</v>
      </c>
      <c r="G53" s="84">
        <v>10.53</v>
      </c>
      <c r="H53" s="98">
        <v>81514</v>
      </c>
      <c r="I53" s="98">
        <v>24.45</v>
      </c>
      <c r="J53" s="84" t="s">
        <v>585</v>
      </c>
      <c r="K53" s="84">
        <v>24.99</v>
      </c>
      <c r="L53" s="99"/>
      <c r="M53" s="98">
        <f t="shared" ref="M53:M99" si="2">IF(ISNUMBER(K53/G53),IF(NOT(K53/G53=0),K53/G53, " "), " ")</f>
        <v>2.3732193732193734</v>
      </c>
      <c r="N53" s="96" t="s">
        <v>586</v>
      </c>
    </row>
    <row r="54" spans="1:14" ht="24">
      <c r="A54" s="94">
        <v>27</v>
      </c>
      <c r="B54" s="95" t="s">
        <v>587</v>
      </c>
      <c r="C54" s="82" t="s">
        <v>588</v>
      </c>
      <c r="D54" s="96" t="s">
        <v>583</v>
      </c>
      <c r="E54" s="97">
        <v>4.0000000000000002E-4</v>
      </c>
      <c r="F54" s="84" t="s">
        <v>589</v>
      </c>
      <c r="G54" s="84">
        <v>10.74</v>
      </c>
      <c r="H54" s="98">
        <v>88980</v>
      </c>
      <c r="I54" s="98">
        <v>35.6</v>
      </c>
      <c r="J54" s="84" t="s">
        <v>590</v>
      </c>
      <c r="K54" s="84">
        <v>36.340000000000003</v>
      </c>
      <c r="L54" s="99"/>
      <c r="M54" s="98">
        <f t="shared" si="2"/>
        <v>3.383612662942272</v>
      </c>
      <c r="N54" s="96" t="s">
        <v>591</v>
      </c>
    </row>
    <row r="55" spans="1:14" ht="24">
      <c r="A55" s="94">
        <v>28</v>
      </c>
      <c r="B55" s="95" t="s">
        <v>592</v>
      </c>
      <c r="C55" s="82" t="s">
        <v>593</v>
      </c>
      <c r="D55" s="96" t="s">
        <v>594</v>
      </c>
      <c r="E55" s="97">
        <v>0.29530000000000001</v>
      </c>
      <c r="F55" s="84" t="s">
        <v>595</v>
      </c>
      <c r="G55" s="84">
        <v>1.83</v>
      </c>
      <c r="H55" s="98">
        <v>41.25</v>
      </c>
      <c r="I55" s="98">
        <v>12.19</v>
      </c>
      <c r="J55" s="84" t="s">
        <v>596</v>
      </c>
      <c r="K55" s="84">
        <v>12.98</v>
      </c>
      <c r="L55" s="99"/>
      <c r="M55" s="98">
        <f t="shared" si="2"/>
        <v>7.0928961748633883</v>
      </c>
      <c r="N55" s="96" t="s">
        <v>597</v>
      </c>
    </row>
    <row r="56" spans="1:14" ht="36">
      <c r="A56" s="94">
        <v>29</v>
      </c>
      <c r="B56" s="95" t="s">
        <v>598</v>
      </c>
      <c r="C56" s="82" t="s">
        <v>599</v>
      </c>
      <c r="D56" s="96" t="s">
        <v>583</v>
      </c>
      <c r="E56" s="97">
        <v>1.5E-3</v>
      </c>
      <c r="F56" s="84" t="s">
        <v>600</v>
      </c>
      <c r="G56" s="84">
        <v>27.48</v>
      </c>
      <c r="H56" s="98">
        <v>60646.19</v>
      </c>
      <c r="I56" s="98">
        <v>90.96</v>
      </c>
      <c r="J56" s="84" t="s">
        <v>601</v>
      </c>
      <c r="K56" s="84">
        <v>93.05</v>
      </c>
      <c r="L56" s="99"/>
      <c r="M56" s="98">
        <f t="shared" si="2"/>
        <v>3.3860989810771467</v>
      </c>
      <c r="N56" s="96" t="s">
        <v>602</v>
      </c>
    </row>
    <row r="57" spans="1:14" ht="36">
      <c r="A57" s="94">
        <v>30</v>
      </c>
      <c r="B57" s="95" t="s">
        <v>603</v>
      </c>
      <c r="C57" s="82" t="s">
        <v>604</v>
      </c>
      <c r="D57" s="96" t="s">
        <v>583</v>
      </c>
      <c r="E57" s="97">
        <v>6.9999999999999999E-4</v>
      </c>
      <c r="F57" s="84" t="s">
        <v>605</v>
      </c>
      <c r="G57" s="84">
        <v>21.03</v>
      </c>
      <c r="H57" s="98">
        <v>84405</v>
      </c>
      <c r="I57" s="98">
        <v>59.08</v>
      </c>
      <c r="J57" s="84" t="s">
        <v>606</v>
      </c>
      <c r="K57" s="84">
        <v>60.39</v>
      </c>
      <c r="L57" s="99"/>
      <c r="M57" s="98">
        <f t="shared" si="2"/>
        <v>2.8716119828815976</v>
      </c>
      <c r="N57" s="96" t="s">
        <v>607</v>
      </c>
    </row>
    <row r="58" spans="1:14" ht="24">
      <c r="A58" s="94">
        <v>31</v>
      </c>
      <c r="B58" s="95" t="s">
        <v>608</v>
      </c>
      <c r="C58" s="82" t="s">
        <v>609</v>
      </c>
      <c r="D58" s="96" t="s">
        <v>583</v>
      </c>
      <c r="E58" s="97">
        <v>1E-4</v>
      </c>
      <c r="F58" s="84" t="s">
        <v>610</v>
      </c>
      <c r="G58" s="84">
        <v>1.04</v>
      </c>
      <c r="H58" s="98">
        <v>39646.28</v>
      </c>
      <c r="I58" s="98">
        <v>3.96</v>
      </c>
      <c r="J58" s="84" t="s">
        <v>611</v>
      </c>
      <c r="K58" s="84">
        <v>4.0599999999999996</v>
      </c>
      <c r="L58" s="99"/>
      <c r="M58" s="98">
        <f t="shared" si="2"/>
        <v>3.9038461538461533</v>
      </c>
      <c r="N58" s="96" t="s">
        <v>612</v>
      </c>
    </row>
    <row r="59" spans="1:14" ht="24">
      <c r="A59" s="94">
        <v>32</v>
      </c>
      <c r="B59" s="95" t="s">
        <v>613</v>
      </c>
      <c r="C59" s="82" t="s">
        <v>614</v>
      </c>
      <c r="D59" s="96" t="s">
        <v>583</v>
      </c>
      <c r="E59" s="97">
        <v>1E-3</v>
      </c>
      <c r="F59" s="84" t="s">
        <v>615</v>
      </c>
      <c r="G59" s="84">
        <v>10.67</v>
      </c>
      <c r="H59" s="98">
        <v>53556.78</v>
      </c>
      <c r="I59" s="98">
        <v>53.57</v>
      </c>
      <c r="J59" s="84" t="s">
        <v>616</v>
      </c>
      <c r="K59" s="84">
        <v>54.73</v>
      </c>
      <c r="L59" s="99"/>
      <c r="M59" s="98">
        <f t="shared" si="2"/>
        <v>5.1293345829428301</v>
      </c>
      <c r="N59" s="96" t="s">
        <v>617</v>
      </c>
    </row>
    <row r="60" spans="1:14" ht="36">
      <c r="A60" s="94">
        <v>33</v>
      </c>
      <c r="B60" s="95" t="s">
        <v>618</v>
      </c>
      <c r="C60" s="82" t="s">
        <v>619</v>
      </c>
      <c r="D60" s="96" t="s">
        <v>594</v>
      </c>
      <c r="E60" s="97">
        <v>0.14460000000000001</v>
      </c>
      <c r="F60" s="84" t="s">
        <v>620</v>
      </c>
      <c r="G60" s="84">
        <v>14.59</v>
      </c>
      <c r="H60" s="98">
        <v>328</v>
      </c>
      <c r="I60" s="98">
        <v>47.44</v>
      </c>
      <c r="J60" s="84" t="s">
        <v>621</v>
      </c>
      <c r="K60" s="84">
        <v>48.89</v>
      </c>
      <c r="L60" s="99"/>
      <c r="M60" s="98">
        <f t="shared" si="2"/>
        <v>3.3509252912954079</v>
      </c>
      <c r="N60" s="96" t="s">
        <v>622</v>
      </c>
    </row>
    <row r="61" spans="1:14" ht="24">
      <c r="A61" s="94">
        <v>34</v>
      </c>
      <c r="B61" s="95" t="s">
        <v>623</v>
      </c>
      <c r="C61" s="82" t="s">
        <v>624</v>
      </c>
      <c r="D61" s="96" t="s">
        <v>625</v>
      </c>
      <c r="E61" s="97">
        <v>0.77349999999999997</v>
      </c>
      <c r="F61" s="84" t="s">
        <v>626</v>
      </c>
      <c r="G61" s="84">
        <v>32.76</v>
      </c>
      <c r="H61" s="98">
        <v>128.38999999999999</v>
      </c>
      <c r="I61" s="98">
        <v>99.3</v>
      </c>
      <c r="J61" s="84" t="s">
        <v>627</v>
      </c>
      <c r="K61" s="84">
        <v>101.37</v>
      </c>
      <c r="L61" s="99"/>
      <c r="M61" s="98">
        <f t="shared" si="2"/>
        <v>3.0943223443223444</v>
      </c>
      <c r="N61" s="96" t="s">
        <v>628</v>
      </c>
    </row>
    <row r="62" spans="1:14" ht="60">
      <c r="A62" s="94">
        <v>35</v>
      </c>
      <c r="B62" s="95" t="s">
        <v>629</v>
      </c>
      <c r="C62" s="82" t="s">
        <v>630</v>
      </c>
      <c r="D62" s="96" t="s">
        <v>625</v>
      </c>
      <c r="E62" s="97">
        <v>2.2400000000000002</v>
      </c>
      <c r="F62" s="84" t="s">
        <v>631</v>
      </c>
      <c r="G62" s="84">
        <v>51.08</v>
      </c>
      <c r="H62" s="98">
        <v>118.14</v>
      </c>
      <c r="I62" s="98">
        <v>264.63</v>
      </c>
      <c r="J62" s="84" t="s">
        <v>632</v>
      </c>
      <c r="K62" s="84">
        <v>270.17</v>
      </c>
      <c r="L62" s="99"/>
      <c r="M62" s="98">
        <f t="shared" si="2"/>
        <v>5.2891542678151922</v>
      </c>
      <c r="N62" s="96" t="s">
        <v>633</v>
      </c>
    </row>
    <row r="63" spans="1:14" ht="24">
      <c r="A63" s="94">
        <v>36</v>
      </c>
      <c r="B63" s="95" t="s">
        <v>634</v>
      </c>
      <c r="C63" s="82" t="s">
        <v>635</v>
      </c>
      <c r="D63" s="96" t="s">
        <v>583</v>
      </c>
      <c r="E63" s="97">
        <v>8.9999999999999998E-4</v>
      </c>
      <c r="F63" s="84" t="s">
        <v>636</v>
      </c>
      <c r="G63" s="84">
        <v>2.12</v>
      </c>
      <c r="H63" s="98">
        <v>18122.03</v>
      </c>
      <c r="I63" s="98">
        <v>16.309999999999999</v>
      </c>
      <c r="J63" s="84" t="s">
        <v>637</v>
      </c>
      <c r="K63" s="84">
        <v>16.72</v>
      </c>
      <c r="L63" s="99"/>
      <c r="M63" s="98">
        <f t="shared" si="2"/>
        <v>7.8867924528301874</v>
      </c>
      <c r="N63" s="96" t="s">
        <v>638</v>
      </c>
    </row>
    <row r="64" spans="1:14" ht="36">
      <c r="A64" s="94">
        <v>37</v>
      </c>
      <c r="B64" s="95" t="s">
        <v>639</v>
      </c>
      <c r="C64" s="82" t="s">
        <v>640</v>
      </c>
      <c r="D64" s="96" t="s">
        <v>583</v>
      </c>
      <c r="E64" s="97">
        <v>6.1000000000000004E-3</v>
      </c>
      <c r="F64" s="84" t="s">
        <v>641</v>
      </c>
      <c r="G64" s="84">
        <v>127.55</v>
      </c>
      <c r="H64" s="98">
        <v>50416.65</v>
      </c>
      <c r="I64" s="98">
        <v>307.57</v>
      </c>
      <c r="J64" s="84" t="s">
        <v>642</v>
      </c>
      <c r="K64" s="84">
        <v>314.38</v>
      </c>
      <c r="L64" s="99"/>
      <c r="M64" s="98">
        <f t="shared" si="2"/>
        <v>2.4647589180713445</v>
      </c>
      <c r="N64" s="96" t="s">
        <v>643</v>
      </c>
    </row>
    <row r="65" spans="1:14" ht="60">
      <c r="A65" s="94">
        <v>38</v>
      </c>
      <c r="B65" s="95" t="s">
        <v>644</v>
      </c>
      <c r="C65" s="82" t="s">
        <v>645</v>
      </c>
      <c r="D65" s="96" t="s">
        <v>646</v>
      </c>
      <c r="E65" s="97">
        <v>4.4939999999999998</v>
      </c>
      <c r="F65" s="84" t="s">
        <v>647</v>
      </c>
      <c r="G65" s="84">
        <v>55.27</v>
      </c>
      <c r="H65" s="98">
        <v>39.79</v>
      </c>
      <c r="I65" s="98">
        <v>178.83</v>
      </c>
      <c r="J65" s="84" t="s">
        <v>648</v>
      </c>
      <c r="K65" s="84">
        <v>183.1</v>
      </c>
      <c r="L65" s="99"/>
      <c r="M65" s="98">
        <f t="shared" si="2"/>
        <v>3.3128279355889267</v>
      </c>
      <c r="N65" s="96" t="s">
        <v>649</v>
      </c>
    </row>
    <row r="66" spans="1:14" ht="60">
      <c r="A66" s="94">
        <v>39</v>
      </c>
      <c r="B66" s="95" t="s">
        <v>650</v>
      </c>
      <c r="C66" s="82" t="s">
        <v>651</v>
      </c>
      <c r="D66" s="96" t="s">
        <v>646</v>
      </c>
      <c r="E66" s="97">
        <v>4.28</v>
      </c>
      <c r="F66" s="84" t="s">
        <v>652</v>
      </c>
      <c r="G66" s="84">
        <v>75.33</v>
      </c>
      <c r="H66" s="98">
        <v>57.28</v>
      </c>
      <c r="I66" s="98">
        <v>245.16</v>
      </c>
      <c r="J66" s="84" t="s">
        <v>653</v>
      </c>
      <c r="K66" s="84">
        <v>251.02</v>
      </c>
      <c r="L66" s="99"/>
      <c r="M66" s="98">
        <f t="shared" si="2"/>
        <v>3.3322713394397985</v>
      </c>
      <c r="N66" s="96" t="s">
        <v>654</v>
      </c>
    </row>
    <row r="67" spans="1:14" ht="60">
      <c r="A67" s="94">
        <v>40</v>
      </c>
      <c r="B67" s="95" t="s">
        <v>655</v>
      </c>
      <c r="C67" s="82" t="s">
        <v>656</v>
      </c>
      <c r="D67" s="96" t="s">
        <v>646</v>
      </c>
      <c r="E67" s="97">
        <v>3.21</v>
      </c>
      <c r="F67" s="84" t="s">
        <v>631</v>
      </c>
      <c r="G67" s="84">
        <v>73.19</v>
      </c>
      <c r="H67" s="98">
        <v>74.06</v>
      </c>
      <c r="I67" s="98">
        <v>237.73</v>
      </c>
      <c r="J67" s="84" t="s">
        <v>657</v>
      </c>
      <c r="K67" s="84">
        <v>243.41</v>
      </c>
      <c r="L67" s="99"/>
      <c r="M67" s="98">
        <f t="shared" si="2"/>
        <v>3.3257275584096186</v>
      </c>
      <c r="N67" s="96" t="s">
        <v>658</v>
      </c>
    </row>
    <row r="68" spans="1:14" ht="60">
      <c r="A68" s="94">
        <v>41</v>
      </c>
      <c r="B68" s="95" t="s">
        <v>659</v>
      </c>
      <c r="C68" s="82" t="s">
        <v>660</v>
      </c>
      <c r="D68" s="96" t="s">
        <v>646</v>
      </c>
      <c r="E68" s="97">
        <v>13.91</v>
      </c>
      <c r="F68" s="84" t="s">
        <v>661</v>
      </c>
      <c r="G68" s="84">
        <v>395.05</v>
      </c>
      <c r="H68" s="98">
        <v>92.03</v>
      </c>
      <c r="I68" s="98">
        <v>1280.1400000000001</v>
      </c>
      <c r="J68" s="84" t="s">
        <v>662</v>
      </c>
      <c r="K68" s="84">
        <v>1310.74</v>
      </c>
      <c r="L68" s="99"/>
      <c r="M68" s="98">
        <f t="shared" si="2"/>
        <v>3.3179091254271609</v>
      </c>
      <c r="N68" s="96" t="s">
        <v>663</v>
      </c>
    </row>
    <row r="69" spans="1:14" ht="60">
      <c r="A69" s="94">
        <v>42</v>
      </c>
      <c r="B69" s="95" t="s">
        <v>664</v>
      </c>
      <c r="C69" s="82" t="s">
        <v>665</v>
      </c>
      <c r="D69" s="96" t="s">
        <v>646</v>
      </c>
      <c r="E69" s="97">
        <v>0.107</v>
      </c>
      <c r="F69" s="84" t="s">
        <v>666</v>
      </c>
      <c r="G69" s="84">
        <v>3.46</v>
      </c>
      <c r="H69" s="98">
        <v>104.98</v>
      </c>
      <c r="I69" s="98">
        <v>11.23</v>
      </c>
      <c r="J69" s="84" t="s">
        <v>667</v>
      </c>
      <c r="K69" s="84">
        <v>11.5</v>
      </c>
      <c r="L69" s="99"/>
      <c r="M69" s="98">
        <f t="shared" si="2"/>
        <v>3.3236994219653178</v>
      </c>
      <c r="N69" s="96" t="s">
        <v>668</v>
      </c>
    </row>
    <row r="70" spans="1:14" ht="60">
      <c r="A70" s="94">
        <v>43</v>
      </c>
      <c r="B70" s="95" t="s">
        <v>669</v>
      </c>
      <c r="C70" s="82" t="s">
        <v>670</v>
      </c>
      <c r="D70" s="96" t="s">
        <v>646</v>
      </c>
      <c r="E70" s="97">
        <v>0.53500000000000003</v>
      </c>
      <c r="F70" s="84" t="s">
        <v>671</v>
      </c>
      <c r="G70" s="84">
        <v>32.9</v>
      </c>
      <c r="H70" s="98">
        <v>199.88</v>
      </c>
      <c r="I70" s="98">
        <v>106.94</v>
      </c>
      <c r="J70" s="84" t="s">
        <v>672</v>
      </c>
      <c r="K70" s="84">
        <v>109.5</v>
      </c>
      <c r="L70" s="99"/>
      <c r="M70" s="98">
        <f t="shared" si="2"/>
        <v>3.3282674772036476</v>
      </c>
      <c r="N70" s="96" t="s">
        <v>673</v>
      </c>
    </row>
    <row r="71" spans="1:14" ht="36">
      <c r="A71" s="94">
        <v>44</v>
      </c>
      <c r="B71" s="95" t="s">
        <v>674</v>
      </c>
      <c r="C71" s="82" t="s">
        <v>675</v>
      </c>
      <c r="D71" s="96" t="s">
        <v>583</v>
      </c>
      <c r="E71" s="97">
        <v>6.3E-3</v>
      </c>
      <c r="F71" s="84" t="s">
        <v>676</v>
      </c>
      <c r="G71" s="84">
        <v>91.25</v>
      </c>
      <c r="H71" s="98">
        <v>49632</v>
      </c>
      <c r="I71" s="98">
        <v>312.70999999999998</v>
      </c>
      <c r="J71" s="84" t="s">
        <v>677</v>
      </c>
      <c r="K71" s="84">
        <v>319.44</v>
      </c>
      <c r="L71" s="99"/>
      <c r="M71" s="98">
        <f t="shared" si="2"/>
        <v>3.5007123287671233</v>
      </c>
      <c r="N71" s="96" t="s">
        <v>678</v>
      </c>
    </row>
    <row r="72" spans="1:14" ht="36">
      <c r="A72" s="94">
        <v>45</v>
      </c>
      <c r="B72" s="95" t="s">
        <v>679</v>
      </c>
      <c r="C72" s="82" t="s">
        <v>680</v>
      </c>
      <c r="D72" s="96" t="s">
        <v>681</v>
      </c>
      <c r="E72" s="97">
        <v>9.8400000000000001E-2</v>
      </c>
      <c r="F72" s="84" t="s">
        <v>682</v>
      </c>
      <c r="G72" s="84">
        <v>27.15</v>
      </c>
      <c r="H72" s="98">
        <v>1425</v>
      </c>
      <c r="I72" s="98">
        <v>140.22</v>
      </c>
      <c r="J72" s="84" t="s">
        <v>683</v>
      </c>
      <c r="K72" s="84">
        <v>143.19</v>
      </c>
      <c r="L72" s="99"/>
      <c r="M72" s="98">
        <f t="shared" si="2"/>
        <v>5.2740331491712711</v>
      </c>
      <c r="N72" s="96" t="s">
        <v>684</v>
      </c>
    </row>
    <row r="73" spans="1:14" ht="36">
      <c r="A73" s="94">
        <v>46</v>
      </c>
      <c r="B73" s="95" t="s">
        <v>685</v>
      </c>
      <c r="C73" s="82" t="s">
        <v>686</v>
      </c>
      <c r="D73" s="96" t="s">
        <v>681</v>
      </c>
      <c r="E73" s="97">
        <v>9.8400000000000001E-2</v>
      </c>
      <c r="F73" s="84" t="s">
        <v>687</v>
      </c>
      <c r="G73" s="84">
        <v>45.36</v>
      </c>
      <c r="H73" s="98">
        <v>2137.5</v>
      </c>
      <c r="I73" s="98">
        <v>210.33</v>
      </c>
      <c r="J73" s="84" t="s">
        <v>688</v>
      </c>
      <c r="K73" s="84">
        <v>214.8</v>
      </c>
      <c r="L73" s="99"/>
      <c r="M73" s="98">
        <f t="shared" si="2"/>
        <v>4.7354497354497358</v>
      </c>
      <c r="N73" s="96" t="s">
        <v>689</v>
      </c>
    </row>
    <row r="74" spans="1:14" ht="48">
      <c r="A74" s="94">
        <v>47</v>
      </c>
      <c r="B74" s="95" t="s">
        <v>690</v>
      </c>
      <c r="C74" s="82" t="s">
        <v>691</v>
      </c>
      <c r="D74" s="96" t="s">
        <v>646</v>
      </c>
      <c r="E74" s="97">
        <v>0.56000000000000005</v>
      </c>
      <c r="F74" s="84" t="s">
        <v>692</v>
      </c>
      <c r="G74" s="84">
        <v>6.5</v>
      </c>
      <c r="H74" s="98">
        <v>22.1</v>
      </c>
      <c r="I74" s="98">
        <v>12.37</v>
      </c>
      <c r="J74" s="84" t="s">
        <v>693</v>
      </c>
      <c r="K74" s="84">
        <v>12.64</v>
      </c>
      <c r="L74" s="99"/>
      <c r="M74" s="98">
        <f t="shared" si="2"/>
        <v>1.9446153846153846</v>
      </c>
      <c r="N74" s="96" t="s">
        <v>694</v>
      </c>
    </row>
    <row r="75" spans="1:14" ht="24">
      <c r="A75" s="94">
        <v>48</v>
      </c>
      <c r="B75" s="95" t="s">
        <v>695</v>
      </c>
      <c r="C75" s="82" t="s">
        <v>696</v>
      </c>
      <c r="D75" s="96" t="s">
        <v>697</v>
      </c>
      <c r="E75" s="97">
        <v>1</v>
      </c>
      <c r="F75" s="84" t="s">
        <v>698</v>
      </c>
      <c r="G75" s="84">
        <v>17.2</v>
      </c>
      <c r="H75" s="98">
        <v>40.42</v>
      </c>
      <c r="I75" s="98">
        <v>40.42</v>
      </c>
      <c r="J75" s="84" t="s">
        <v>699</v>
      </c>
      <c r="K75" s="84">
        <v>41.27</v>
      </c>
      <c r="L75" s="99"/>
      <c r="M75" s="98">
        <f t="shared" si="2"/>
        <v>2.3994186046511632</v>
      </c>
      <c r="N75" s="96" t="s">
        <v>700</v>
      </c>
    </row>
    <row r="76" spans="1:14" ht="24">
      <c r="A76" s="94">
        <v>49</v>
      </c>
      <c r="B76" s="95" t="s">
        <v>701</v>
      </c>
      <c r="C76" s="82" t="s">
        <v>702</v>
      </c>
      <c r="D76" s="96" t="s">
        <v>703</v>
      </c>
      <c r="E76" s="97">
        <v>1</v>
      </c>
      <c r="F76" s="84" t="s">
        <v>704</v>
      </c>
      <c r="G76" s="84">
        <v>7.21</v>
      </c>
      <c r="H76" s="98">
        <v>15.85</v>
      </c>
      <c r="I76" s="98">
        <v>15.85</v>
      </c>
      <c r="J76" s="84" t="s">
        <v>705</v>
      </c>
      <c r="K76" s="84">
        <v>16.170000000000002</v>
      </c>
      <c r="L76" s="99"/>
      <c r="M76" s="98">
        <f t="shared" si="2"/>
        <v>2.2427184466019421</v>
      </c>
      <c r="N76" s="96" t="s">
        <v>706</v>
      </c>
    </row>
    <row r="77" spans="1:14" ht="60">
      <c r="A77" s="94">
        <v>50</v>
      </c>
      <c r="B77" s="95" t="s">
        <v>707</v>
      </c>
      <c r="C77" s="82" t="s">
        <v>708</v>
      </c>
      <c r="D77" s="96" t="s">
        <v>646</v>
      </c>
      <c r="E77" s="97">
        <v>0.3</v>
      </c>
      <c r="F77" s="84" t="s">
        <v>709</v>
      </c>
      <c r="G77" s="84">
        <v>14.28</v>
      </c>
      <c r="H77" s="98">
        <v>132</v>
      </c>
      <c r="I77" s="98">
        <v>39.6</v>
      </c>
      <c r="J77" s="84" t="s">
        <v>710</v>
      </c>
      <c r="K77" s="84">
        <v>40.43</v>
      </c>
      <c r="L77" s="99"/>
      <c r="M77" s="98">
        <f t="shared" si="2"/>
        <v>2.831232492997199</v>
      </c>
      <c r="N77" s="96" t="s">
        <v>711</v>
      </c>
    </row>
    <row r="78" spans="1:14" ht="48">
      <c r="A78" s="94">
        <v>51</v>
      </c>
      <c r="B78" s="95" t="s">
        <v>712</v>
      </c>
      <c r="C78" s="82" t="s">
        <v>713</v>
      </c>
      <c r="D78" s="96" t="s">
        <v>646</v>
      </c>
      <c r="E78" s="97">
        <v>1.996</v>
      </c>
      <c r="F78" s="84" t="s">
        <v>714</v>
      </c>
      <c r="G78" s="84">
        <v>180.58</v>
      </c>
      <c r="H78" s="98">
        <v>578.54999999999995</v>
      </c>
      <c r="I78" s="98">
        <v>1154.79</v>
      </c>
      <c r="J78" s="84" t="s">
        <v>715</v>
      </c>
      <c r="K78" s="84">
        <v>1179.24</v>
      </c>
      <c r="L78" s="99"/>
      <c r="M78" s="98">
        <f t="shared" si="2"/>
        <v>6.5302912836415992</v>
      </c>
      <c r="N78" s="96" t="s">
        <v>716</v>
      </c>
    </row>
    <row r="79" spans="1:14" ht="48">
      <c r="A79" s="94">
        <v>52</v>
      </c>
      <c r="B79" s="95" t="s">
        <v>717</v>
      </c>
      <c r="C79" s="82" t="s">
        <v>718</v>
      </c>
      <c r="D79" s="96" t="s">
        <v>646</v>
      </c>
      <c r="E79" s="97">
        <v>1.996</v>
      </c>
      <c r="F79" s="84" t="s">
        <v>719</v>
      </c>
      <c r="G79" s="84">
        <v>275.93</v>
      </c>
      <c r="H79" s="98">
        <v>885.63</v>
      </c>
      <c r="I79" s="98">
        <v>1767.72</v>
      </c>
      <c r="J79" s="84" t="s">
        <v>720</v>
      </c>
      <c r="K79" s="84">
        <v>1806.2</v>
      </c>
      <c r="L79" s="99"/>
      <c r="M79" s="98">
        <f t="shared" si="2"/>
        <v>6.5458630812162504</v>
      </c>
      <c r="N79" s="96" t="s">
        <v>721</v>
      </c>
    </row>
    <row r="80" spans="1:14" ht="36">
      <c r="A80" s="94">
        <v>53</v>
      </c>
      <c r="B80" s="95" t="s">
        <v>722</v>
      </c>
      <c r="C80" s="82" t="s">
        <v>723</v>
      </c>
      <c r="D80" s="96" t="s">
        <v>697</v>
      </c>
      <c r="E80" s="97">
        <v>9</v>
      </c>
      <c r="F80" s="84" t="s">
        <v>724</v>
      </c>
      <c r="G80" s="84">
        <v>167.4</v>
      </c>
      <c r="H80" s="98">
        <v>33.74</v>
      </c>
      <c r="I80" s="98">
        <v>303.66000000000003</v>
      </c>
      <c r="J80" s="84" t="s">
        <v>725</v>
      </c>
      <c r="K80" s="84">
        <v>310.32</v>
      </c>
      <c r="L80" s="99"/>
      <c r="M80" s="98">
        <f t="shared" si="2"/>
        <v>1.8537634408602151</v>
      </c>
      <c r="N80" s="96" t="s">
        <v>726</v>
      </c>
    </row>
    <row r="81" spans="1:14" ht="36">
      <c r="A81" s="94">
        <v>54</v>
      </c>
      <c r="B81" s="95" t="s">
        <v>727</v>
      </c>
      <c r="C81" s="82" t="s">
        <v>728</v>
      </c>
      <c r="D81" s="96" t="s">
        <v>594</v>
      </c>
      <c r="E81" s="97">
        <v>2.0999999999999999E-3</v>
      </c>
      <c r="F81" s="84" t="s">
        <v>729</v>
      </c>
      <c r="G81" s="84">
        <v>1.32</v>
      </c>
      <c r="H81" s="98">
        <v>2521</v>
      </c>
      <c r="I81" s="98">
        <v>5.28</v>
      </c>
      <c r="J81" s="84" t="s">
        <v>730</v>
      </c>
      <c r="K81" s="84">
        <v>6.18</v>
      </c>
      <c r="L81" s="99"/>
      <c r="M81" s="98">
        <f t="shared" si="2"/>
        <v>4.6818181818181817</v>
      </c>
      <c r="N81" s="96" t="s">
        <v>731</v>
      </c>
    </row>
    <row r="82" spans="1:14" ht="36">
      <c r="A82" s="94">
        <v>55</v>
      </c>
      <c r="B82" s="95" t="s">
        <v>732</v>
      </c>
      <c r="C82" s="82" t="s">
        <v>733</v>
      </c>
      <c r="D82" s="96" t="s">
        <v>594</v>
      </c>
      <c r="E82" s="97">
        <v>8.7360000000000007</v>
      </c>
      <c r="F82" s="84" t="s">
        <v>734</v>
      </c>
      <c r="G82" s="84">
        <v>27.19</v>
      </c>
      <c r="H82" s="98">
        <v>21.36</v>
      </c>
      <c r="I82" s="98">
        <v>186.6</v>
      </c>
      <c r="J82" s="84" t="s">
        <v>735</v>
      </c>
      <c r="K82" s="84">
        <v>190.4</v>
      </c>
      <c r="L82" s="99"/>
      <c r="M82" s="98">
        <f t="shared" si="2"/>
        <v>7.0025744759102606</v>
      </c>
      <c r="N82" s="96" t="s">
        <v>736</v>
      </c>
    </row>
    <row r="83" spans="1:14" ht="36">
      <c r="A83" s="94">
        <v>56</v>
      </c>
      <c r="B83" s="95" t="s">
        <v>737</v>
      </c>
      <c r="C83" s="82" t="s">
        <v>738</v>
      </c>
      <c r="D83" s="96" t="s">
        <v>583</v>
      </c>
      <c r="E83" s="97">
        <v>2.9999999999999997E-4</v>
      </c>
      <c r="F83" s="84" t="s">
        <v>739</v>
      </c>
      <c r="G83" s="84">
        <v>7.47</v>
      </c>
      <c r="H83" s="98">
        <v>112499.5</v>
      </c>
      <c r="I83" s="98">
        <v>33.75</v>
      </c>
      <c r="J83" s="84" t="s">
        <v>740</v>
      </c>
      <c r="K83" s="84">
        <v>34.450000000000003</v>
      </c>
      <c r="L83" s="99"/>
      <c r="M83" s="98">
        <f t="shared" si="2"/>
        <v>4.6117804551539496</v>
      </c>
      <c r="N83" s="96" t="s">
        <v>741</v>
      </c>
    </row>
    <row r="84" spans="1:14" ht="24">
      <c r="A84" s="94">
        <v>57</v>
      </c>
      <c r="B84" s="95" t="s">
        <v>742</v>
      </c>
      <c r="C84" s="82" t="s">
        <v>743</v>
      </c>
      <c r="D84" s="96" t="s">
        <v>625</v>
      </c>
      <c r="E84" s="97">
        <v>3.5000000000000003E-2</v>
      </c>
      <c r="F84" s="84" t="s">
        <v>744</v>
      </c>
      <c r="G84" s="84">
        <v>0.93</v>
      </c>
      <c r="H84" s="98">
        <v>184.77</v>
      </c>
      <c r="I84" s="98">
        <v>6.47</v>
      </c>
      <c r="J84" s="84" t="s">
        <v>745</v>
      </c>
      <c r="K84" s="84">
        <v>6.6</v>
      </c>
      <c r="L84" s="99"/>
      <c r="M84" s="98">
        <f t="shared" si="2"/>
        <v>7.0967741935483861</v>
      </c>
      <c r="N84" s="96" t="s">
        <v>746</v>
      </c>
    </row>
    <row r="85" spans="1:14" ht="24">
      <c r="A85" s="94">
        <v>58</v>
      </c>
      <c r="B85" s="95" t="s">
        <v>747</v>
      </c>
      <c r="C85" s="82" t="s">
        <v>748</v>
      </c>
      <c r="D85" s="96" t="s">
        <v>625</v>
      </c>
      <c r="E85" s="97">
        <v>4.4000000000000004</v>
      </c>
      <c r="F85" s="84" t="s">
        <v>749</v>
      </c>
      <c r="G85" s="84">
        <v>115.72</v>
      </c>
      <c r="H85" s="98"/>
      <c r="I85" s="98"/>
      <c r="J85" s="84" t="s">
        <v>750</v>
      </c>
      <c r="K85" s="84">
        <v>530.76</v>
      </c>
      <c r="L85" s="99"/>
      <c r="M85" s="98">
        <f t="shared" si="2"/>
        <v>4.5865883166263393</v>
      </c>
      <c r="N85" s="96"/>
    </row>
    <row r="86" spans="1:14" ht="24">
      <c r="A86" s="94">
        <v>59</v>
      </c>
      <c r="B86" s="95" t="s">
        <v>751</v>
      </c>
      <c r="C86" s="82" t="s">
        <v>752</v>
      </c>
      <c r="D86" s="96" t="s">
        <v>583</v>
      </c>
      <c r="E86" s="97">
        <v>0.04</v>
      </c>
      <c r="F86" s="84" t="s">
        <v>753</v>
      </c>
      <c r="G86" s="84">
        <v>440.44</v>
      </c>
      <c r="H86" s="98"/>
      <c r="I86" s="98"/>
      <c r="J86" s="84" t="s">
        <v>754</v>
      </c>
      <c r="K86" s="84">
        <v>124.4</v>
      </c>
      <c r="L86" s="99"/>
      <c r="M86" s="98">
        <f t="shared" si="2"/>
        <v>0.28244482789937336</v>
      </c>
      <c r="N86" s="96"/>
    </row>
    <row r="87" spans="1:14" ht="24">
      <c r="A87" s="94">
        <v>60</v>
      </c>
      <c r="B87" s="95" t="s">
        <v>755</v>
      </c>
      <c r="C87" s="82" t="s">
        <v>756</v>
      </c>
      <c r="D87" s="96" t="s">
        <v>697</v>
      </c>
      <c r="E87" s="97">
        <v>1</v>
      </c>
      <c r="F87" s="84" t="s">
        <v>757</v>
      </c>
      <c r="G87" s="84">
        <v>18.09</v>
      </c>
      <c r="H87" s="98"/>
      <c r="I87" s="98"/>
      <c r="J87" s="84" t="s">
        <v>758</v>
      </c>
      <c r="K87" s="84">
        <v>50.11</v>
      </c>
      <c r="L87" s="99"/>
      <c r="M87" s="98">
        <f t="shared" si="2"/>
        <v>2.7700386954118299</v>
      </c>
      <c r="N87" s="96"/>
    </row>
    <row r="88" spans="1:14" ht="24">
      <c r="A88" s="94">
        <v>61</v>
      </c>
      <c r="B88" s="95" t="s">
        <v>759</v>
      </c>
      <c r="C88" s="82" t="s">
        <v>760</v>
      </c>
      <c r="D88" s="96" t="s">
        <v>697</v>
      </c>
      <c r="E88" s="97">
        <v>1</v>
      </c>
      <c r="F88" s="84" t="s">
        <v>761</v>
      </c>
      <c r="G88" s="84">
        <v>18.2</v>
      </c>
      <c r="H88" s="98"/>
      <c r="I88" s="98"/>
      <c r="J88" s="84" t="s">
        <v>762</v>
      </c>
      <c r="K88" s="84">
        <v>85.82</v>
      </c>
      <c r="L88" s="99"/>
      <c r="M88" s="98">
        <f t="shared" si="2"/>
        <v>4.7153846153846155</v>
      </c>
      <c r="N88" s="96"/>
    </row>
    <row r="89" spans="1:14" ht="24">
      <c r="A89" s="94">
        <v>62</v>
      </c>
      <c r="B89" s="95" t="s">
        <v>763</v>
      </c>
      <c r="C89" s="82" t="s">
        <v>764</v>
      </c>
      <c r="D89" s="96" t="s">
        <v>697</v>
      </c>
      <c r="E89" s="97">
        <v>4</v>
      </c>
      <c r="F89" s="84" t="s">
        <v>652</v>
      </c>
      <c r="G89" s="84">
        <v>70.400000000000006</v>
      </c>
      <c r="H89" s="98"/>
      <c r="I89" s="98"/>
      <c r="J89" s="84" t="s">
        <v>765</v>
      </c>
      <c r="K89" s="84">
        <v>111.88</v>
      </c>
      <c r="L89" s="99"/>
      <c r="M89" s="98">
        <f t="shared" si="2"/>
        <v>1.5892045454545454</v>
      </c>
      <c r="N89" s="96"/>
    </row>
    <row r="90" spans="1:14" ht="24">
      <c r="A90" s="94">
        <v>63</v>
      </c>
      <c r="B90" s="95" t="s">
        <v>766</v>
      </c>
      <c r="C90" s="82" t="s">
        <v>723</v>
      </c>
      <c r="D90" s="96" t="s">
        <v>697</v>
      </c>
      <c r="E90" s="97">
        <v>2</v>
      </c>
      <c r="F90" s="84" t="s">
        <v>724</v>
      </c>
      <c r="G90" s="84">
        <v>37.200000000000003</v>
      </c>
      <c r="H90" s="98"/>
      <c r="I90" s="98"/>
      <c r="J90" s="84" t="s">
        <v>725</v>
      </c>
      <c r="K90" s="84">
        <v>68.959999999999994</v>
      </c>
      <c r="L90" s="99"/>
      <c r="M90" s="98">
        <f t="shared" si="2"/>
        <v>1.8537634408602148</v>
      </c>
      <c r="N90" s="96"/>
    </row>
    <row r="91" spans="1:14" ht="24">
      <c r="A91" s="94">
        <v>64</v>
      </c>
      <c r="B91" s="95" t="s">
        <v>767</v>
      </c>
      <c r="C91" s="82" t="s">
        <v>768</v>
      </c>
      <c r="D91" s="96" t="s">
        <v>697</v>
      </c>
      <c r="E91" s="97">
        <v>1</v>
      </c>
      <c r="F91" s="84" t="s">
        <v>769</v>
      </c>
      <c r="G91" s="84">
        <v>21.1</v>
      </c>
      <c r="H91" s="98"/>
      <c r="I91" s="98"/>
      <c r="J91" s="84" t="s">
        <v>770</v>
      </c>
      <c r="K91" s="84">
        <v>129.69999999999999</v>
      </c>
      <c r="L91" s="99"/>
      <c r="M91" s="98">
        <f t="shared" si="2"/>
        <v>6.1469194312796196</v>
      </c>
      <c r="N91" s="96"/>
    </row>
    <row r="92" spans="1:14" ht="24">
      <c r="A92" s="94">
        <v>65</v>
      </c>
      <c r="B92" s="95" t="s">
        <v>771</v>
      </c>
      <c r="C92" s="82" t="s">
        <v>772</v>
      </c>
      <c r="D92" s="96" t="s">
        <v>697</v>
      </c>
      <c r="E92" s="97">
        <v>5</v>
      </c>
      <c r="F92" s="84" t="s">
        <v>773</v>
      </c>
      <c r="G92" s="84">
        <v>735</v>
      </c>
      <c r="H92" s="98"/>
      <c r="I92" s="98"/>
      <c r="J92" s="84" t="s">
        <v>774</v>
      </c>
      <c r="K92" s="84">
        <v>1266.5</v>
      </c>
      <c r="L92" s="99"/>
      <c r="M92" s="98">
        <f t="shared" si="2"/>
        <v>1.7231292517006802</v>
      </c>
      <c r="N92" s="96"/>
    </row>
    <row r="93" spans="1:14" ht="24">
      <c r="A93" s="94">
        <v>66</v>
      </c>
      <c r="B93" s="95" t="s">
        <v>775</v>
      </c>
      <c r="C93" s="82" t="s">
        <v>776</v>
      </c>
      <c r="D93" s="96" t="s">
        <v>697</v>
      </c>
      <c r="E93" s="97">
        <v>1</v>
      </c>
      <c r="F93" s="84" t="s">
        <v>777</v>
      </c>
      <c r="G93" s="84">
        <v>29.3</v>
      </c>
      <c r="H93" s="98"/>
      <c r="I93" s="98"/>
      <c r="J93" s="84" t="s">
        <v>778</v>
      </c>
      <c r="K93" s="84">
        <v>74.81</v>
      </c>
      <c r="L93" s="99"/>
      <c r="M93" s="98">
        <f t="shared" si="2"/>
        <v>2.5532423208191126</v>
      </c>
      <c r="N93" s="96"/>
    </row>
    <row r="94" spans="1:14" ht="24">
      <c r="A94" s="94">
        <v>67</v>
      </c>
      <c r="B94" s="95" t="s">
        <v>779</v>
      </c>
      <c r="C94" s="82" t="s">
        <v>780</v>
      </c>
      <c r="D94" s="96" t="s">
        <v>697</v>
      </c>
      <c r="E94" s="97">
        <v>5</v>
      </c>
      <c r="F94" s="84" t="s">
        <v>781</v>
      </c>
      <c r="G94" s="84">
        <v>217.5</v>
      </c>
      <c r="H94" s="98"/>
      <c r="I94" s="98"/>
      <c r="J94" s="84" t="s">
        <v>782</v>
      </c>
      <c r="K94" s="84">
        <v>581.6</v>
      </c>
      <c r="L94" s="99"/>
      <c r="M94" s="98">
        <f t="shared" si="2"/>
        <v>2.6740229885057474</v>
      </c>
      <c r="N94" s="96"/>
    </row>
    <row r="95" spans="1:14" ht="24">
      <c r="A95" s="94">
        <v>68</v>
      </c>
      <c r="B95" s="95" t="s">
        <v>783</v>
      </c>
      <c r="C95" s="82" t="s">
        <v>784</v>
      </c>
      <c r="D95" s="96" t="s">
        <v>697</v>
      </c>
      <c r="E95" s="97">
        <v>1</v>
      </c>
      <c r="F95" s="84" t="s">
        <v>785</v>
      </c>
      <c r="G95" s="84">
        <v>2.41</v>
      </c>
      <c r="H95" s="98"/>
      <c r="I95" s="98"/>
      <c r="J95" s="84" t="s">
        <v>786</v>
      </c>
      <c r="K95" s="84">
        <v>17.57</v>
      </c>
      <c r="L95" s="99"/>
      <c r="M95" s="98">
        <f t="shared" si="2"/>
        <v>7.2904564315352696</v>
      </c>
      <c r="N95" s="96"/>
    </row>
    <row r="96" spans="1:14" ht="24">
      <c r="A96" s="94">
        <v>69</v>
      </c>
      <c r="B96" s="95" t="s">
        <v>787</v>
      </c>
      <c r="C96" s="82" t="s">
        <v>788</v>
      </c>
      <c r="D96" s="96" t="s">
        <v>789</v>
      </c>
      <c r="E96" s="97">
        <v>0.8</v>
      </c>
      <c r="F96" s="84" t="s">
        <v>790</v>
      </c>
      <c r="G96" s="84">
        <v>62.16</v>
      </c>
      <c r="H96" s="98"/>
      <c r="I96" s="98"/>
      <c r="J96" s="84" t="s">
        <v>791</v>
      </c>
      <c r="K96" s="84">
        <v>290.58</v>
      </c>
      <c r="L96" s="99"/>
      <c r="M96" s="98">
        <f t="shared" si="2"/>
        <v>4.6747104247104243</v>
      </c>
      <c r="N96" s="96"/>
    </row>
    <row r="97" spans="1:14" ht="24">
      <c r="A97" s="94">
        <v>70</v>
      </c>
      <c r="B97" s="95" t="s">
        <v>792</v>
      </c>
      <c r="C97" s="82" t="s">
        <v>793</v>
      </c>
      <c r="D97" s="96" t="s">
        <v>697</v>
      </c>
      <c r="E97" s="97">
        <v>5</v>
      </c>
      <c r="F97" s="84" t="s">
        <v>794</v>
      </c>
      <c r="G97" s="84">
        <v>12.25</v>
      </c>
      <c r="H97" s="98"/>
      <c r="I97" s="98"/>
      <c r="J97" s="84" t="s">
        <v>795</v>
      </c>
      <c r="K97" s="84">
        <v>30.7</v>
      </c>
      <c r="L97" s="99"/>
      <c r="M97" s="98">
        <f t="shared" si="2"/>
        <v>2.5061224489795917</v>
      </c>
      <c r="N97" s="96"/>
    </row>
    <row r="98" spans="1:14" ht="24">
      <c r="A98" s="94">
        <v>71</v>
      </c>
      <c r="B98" s="95" t="s">
        <v>796</v>
      </c>
      <c r="C98" s="82" t="s">
        <v>797</v>
      </c>
      <c r="D98" s="96" t="s">
        <v>646</v>
      </c>
      <c r="E98" s="97">
        <v>8</v>
      </c>
      <c r="F98" s="84" t="s">
        <v>798</v>
      </c>
      <c r="G98" s="84">
        <v>135.36000000000001</v>
      </c>
      <c r="H98" s="98"/>
      <c r="I98" s="98"/>
      <c r="J98" s="84" t="s">
        <v>799</v>
      </c>
      <c r="K98" s="84">
        <v>380.64</v>
      </c>
      <c r="L98" s="99"/>
      <c r="M98" s="98">
        <f t="shared" si="2"/>
        <v>2.812056737588652</v>
      </c>
      <c r="N98" s="96"/>
    </row>
    <row r="99" spans="1:14" ht="48">
      <c r="A99" s="94">
        <v>72</v>
      </c>
      <c r="B99" s="95" t="s">
        <v>800</v>
      </c>
      <c r="C99" s="82" t="s">
        <v>801</v>
      </c>
      <c r="D99" s="96" t="s">
        <v>697</v>
      </c>
      <c r="E99" s="97">
        <v>16</v>
      </c>
      <c r="F99" s="84" t="s">
        <v>802</v>
      </c>
      <c r="G99" s="84">
        <v>199.36</v>
      </c>
      <c r="H99" s="98"/>
      <c r="I99" s="98"/>
      <c r="J99" s="84" t="s">
        <v>803</v>
      </c>
      <c r="K99" s="84">
        <v>467.52</v>
      </c>
      <c r="L99" s="99"/>
      <c r="M99" s="98">
        <f t="shared" si="2"/>
        <v>2.3451043338683784</v>
      </c>
      <c r="N99" s="96"/>
    </row>
    <row r="100" spans="1:14" ht="19.350000000000001" customHeight="1">
      <c r="A100" s="154" t="s">
        <v>804</v>
      </c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</row>
    <row r="101" spans="1:14" ht="19.350000000000001" customHeight="1">
      <c r="A101" s="119" t="s">
        <v>580</v>
      </c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</row>
    <row r="102" spans="1:14" ht="24">
      <c r="A102" s="94">
        <v>73</v>
      </c>
      <c r="B102" s="95" t="s">
        <v>805</v>
      </c>
      <c r="C102" s="82" t="s">
        <v>806</v>
      </c>
      <c r="D102" s="96" t="s">
        <v>697</v>
      </c>
      <c r="E102" s="97">
        <v>105</v>
      </c>
      <c r="F102" s="84" t="s">
        <v>544</v>
      </c>
      <c r="G102" s="84"/>
      <c r="H102" s="98"/>
      <c r="I102" s="98"/>
      <c r="J102" s="84" t="s">
        <v>544</v>
      </c>
      <c r="K102" s="84"/>
      <c r="L102" s="99"/>
      <c r="M102" s="98" t="str">
        <f>IF(ISNUMBER(K102/G102),IF(NOT(K102/G102=0),K102/G102, " "), " ")</f>
        <v xml:space="preserve"> </v>
      </c>
      <c r="N102" s="96"/>
    </row>
    <row r="103" spans="1:14" ht="24">
      <c r="A103" s="94">
        <v>74</v>
      </c>
      <c r="B103" s="95" t="s">
        <v>807</v>
      </c>
      <c r="C103" s="82" t="s">
        <v>808</v>
      </c>
      <c r="D103" s="96" t="s">
        <v>809</v>
      </c>
      <c r="E103" s="97">
        <v>3.8849999999999998</v>
      </c>
      <c r="F103" s="84" t="s">
        <v>544</v>
      </c>
      <c r="G103" s="84"/>
      <c r="H103" s="98"/>
      <c r="I103" s="98"/>
      <c r="J103" s="84" t="s">
        <v>544</v>
      </c>
      <c r="K103" s="84"/>
      <c r="L103" s="99"/>
      <c r="M103" s="98" t="str">
        <f>IF(ISNUMBER(K103/G103),IF(NOT(K103/G103=0),K103/G103, " "), " ")</f>
        <v xml:space="preserve"> </v>
      </c>
      <c r="N103" s="96"/>
    </row>
    <row r="104" spans="1:14" ht="24">
      <c r="A104" s="100">
        <v>75</v>
      </c>
      <c r="B104" s="101" t="s">
        <v>810</v>
      </c>
      <c r="C104" s="88" t="s">
        <v>811</v>
      </c>
      <c r="D104" s="102" t="s">
        <v>583</v>
      </c>
      <c r="E104" s="103">
        <v>8.7800000000000003E-2</v>
      </c>
      <c r="F104" s="90" t="s">
        <v>544</v>
      </c>
      <c r="G104" s="90"/>
      <c r="H104" s="104"/>
      <c r="I104" s="104"/>
      <c r="J104" s="90" t="s">
        <v>544</v>
      </c>
      <c r="K104" s="90"/>
      <c r="L104" s="105"/>
      <c r="M104" s="104" t="str">
        <f>IF(ISNUMBER(K104/G104),IF(NOT(K104/G104=0),K104/G104, " "), " ")</f>
        <v xml:space="preserve"> </v>
      </c>
      <c r="N104" s="102"/>
    </row>
    <row r="105" spans="1:14">
      <c r="A105" s="113" t="s">
        <v>463</v>
      </c>
      <c r="B105" s="114"/>
      <c r="C105" s="114"/>
      <c r="D105" s="114"/>
      <c r="E105" s="114"/>
      <c r="F105" s="114"/>
      <c r="G105" s="106">
        <v>8847</v>
      </c>
      <c r="H105" s="107"/>
      <c r="I105" s="107"/>
      <c r="J105" s="107"/>
      <c r="K105" s="106">
        <v>57654</v>
      </c>
      <c r="L105" s="108"/>
      <c r="M105" s="106">
        <f t="shared" ref="M105:M121" ca="1" si="3">IF(ISNUMBER(INDIRECT("K" &amp; ROW())/INDIRECT("G" &amp; ROW())),INDIRECT("K" &amp; ROW())/INDIRECT("G" &amp; ROW()), " ")</f>
        <v>6.5167853509664289</v>
      </c>
      <c r="N105" s="92" t="s">
        <v>812</v>
      </c>
    </row>
    <row r="106" spans="1:14">
      <c r="A106" s="113" t="s">
        <v>468</v>
      </c>
      <c r="B106" s="114"/>
      <c r="C106" s="114"/>
      <c r="D106" s="114"/>
      <c r="E106" s="114"/>
      <c r="F106" s="114"/>
      <c r="G106" s="106"/>
      <c r="H106" s="107"/>
      <c r="I106" s="107"/>
      <c r="J106" s="107"/>
      <c r="K106" s="106"/>
      <c r="L106" s="108"/>
      <c r="M106" s="106" t="str">
        <f t="shared" ca="1" si="3"/>
        <v xml:space="preserve"> </v>
      </c>
      <c r="N106" s="92" t="s">
        <v>812</v>
      </c>
    </row>
    <row r="107" spans="1:14">
      <c r="A107" s="113" t="s">
        <v>469</v>
      </c>
      <c r="B107" s="114"/>
      <c r="C107" s="114"/>
      <c r="D107" s="114"/>
      <c r="E107" s="114"/>
      <c r="F107" s="114"/>
      <c r="G107" s="106">
        <v>3586</v>
      </c>
      <c r="H107" s="107"/>
      <c r="I107" s="107"/>
      <c r="J107" s="107"/>
      <c r="K107" s="106">
        <v>39551</v>
      </c>
      <c r="L107" s="108"/>
      <c r="M107" s="106">
        <f t="shared" ca="1" si="3"/>
        <v>11.029280535415504</v>
      </c>
      <c r="N107" s="92" t="s">
        <v>812</v>
      </c>
    </row>
    <row r="108" spans="1:14">
      <c r="A108" s="113" t="s">
        <v>470</v>
      </c>
      <c r="B108" s="114"/>
      <c r="C108" s="114"/>
      <c r="D108" s="114"/>
      <c r="E108" s="114"/>
      <c r="F108" s="114"/>
      <c r="G108" s="106">
        <v>3935</v>
      </c>
      <c r="H108" s="107"/>
      <c r="I108" s="107"/>
      <c r="J108" s="107"/>
      <c r="K108" s="106">
        <v>11666</v>
      </c>
      <c r="L108" s="108"/>
      <c r="M108" s="106">
        <f t="shared" ca="1" si="3"/>
        <v>2.9646759847522235</v>
      </c>
      <c r="N108" s="92" t="s">
        <v>812</v>
      </c>
    </row>
    <row r="109" spans="1:14">
      <c r="A109" s="113" t="s">
        <v>471</v>
      </c>
      <c r="B109" s="114"/>
      <c r="C109" s="114"/>
      <c r="D109" s="114"/>
      <c r="E109" s="114"/>
      <c r="F109" s="114"/>
      <c r="G109" s="106">
        <v>1417</v>
      </c>
      <c r="H109" s="107"/>
      <c r="I109" s="107"/>
      <c r="J109" s="107"/>
      <c r="K109" s="106">
        <v>7452</v>
      </c>
      <c r="L109" s="108"/>
      <c r="M109" s="106">
        <f t="shared" ca="1" si="3"/>
        <v>5.2589978828510935</v>
      </c>
      <c r="N109" s="92" t="s">
        <v>812</v>
      </c>
    </row>
    <row r="110" spans="1:14">
      <c r="A110" s="115" t="s">
        <v>472</v>
      </c>
      <c r="B110" s="116"/>
      <c r="C110" s="116"/>
      <c r="D110" s="116"/>
      <c r="E110" s="116"/>
      <c r="F110" s="116"/>
      <c r="G110" s="109">
        <v>3426</v>
      </c>
      <c r="H110" s="110"/>
      <c r="I110" s="110"/>
      <c r="J110" s="110"/>
      <c r="K110" s="109">
        <v>32221</v>
      </c>
      <c r="L110" s="111"/>
      <c r="M110" s="109">
        <f t="shared" ca="1" si="3"/>
        <v>9.4048453006421475</v>
      </c>
      <c r="N110" s="93" t="s">
        <v>812</v>
      </c>
    </row>
    <row r="111" spans="1:14">
      <c r="A111" s="115" t="s">
        <v>473</v>
      </c>
      <c r="B111" s="116"/>
      <c r="C111" s="116"/>
      <c r="D111" s="116"/>
      <c r="E111" s="116"/>
      <c r="F111" s="116"/>
      <c r="G111" s="109">
        <v>2233</v>
      </c>
      <c r="H111" s="110"/>
      <c r="I111" s="110"/>
      <c r="J111" s="110"/>
      <c r="K111" s="109">
        <v>19685</v>
      </c>
      <c r="L111" s="111"/>
      <c r="M111" s="109">
        <f t="shared" ca="1" si="3"/>
        <v>8.8154948499776093</v>
      </c>
      <c r="N111" s="93" t="s">
        <v>812</v>
      </c>
    </row>
    <row r="112" spans="1:14">
      <c r="A112" s="115" t="s">
        <v>474</v>
      </c>
      <c r="B112" s="116"/>
      <c r="C112" s="116"/>
      <c r="D112" s="116"/>
      <c r="E112" s="116"/>
      <c r="F112" s="116"/>
      <c r="G112" s="109"/>
      <c r="H112" s="110"/>
      <c r="I112" s="110"/>
      <c r="J112" s="110"/>
      <c r="K112" s="109"/>
      <c r="L112" s="111"/>
      <c r="M112" s="109" t="str">
        <f t="shared" ca="1" si="3"/>
        <v xml:space="preserve"> </v>
      </c>
      <c r="N112" s="93" t="s">
        <v>812</v>
      </c>
    </row>
    <row r="113" spans="1:14" ht="30" customHeight="1">
      <c r="A113" s="113" t="s">
        <v>475</v>
      </c>
      <c r="B113" s="114"/>
      <c r="C113" s="114"/>
      <c r="D113" s="114"/>
      <c r="E113" s="114"/>
      <c r="F113" s="114"/>
      <c r="G113" s="106">
        <v>8470</v>
      </c>
      <c r="H113" s="107"/>
      <c r="I113" s="107"/>
      <c r="J113" s="107"/>
      <c r="K113" s="106">
        <v>62876</v>
      </c>
      <c r="L113" s="108"/>
      <c r="M113" s="106">
        <f t="shared" ca="1" si="3"/>
        <v>7.4233766233766234</v>
      </c>
      <c r="N113" s="92" t="s">
        <v>812</v>
      </c>
    </row>
    <row r="114" spans="1:14" ht="30" customHeight="1">
      <c r="A114" s="113" t="s">
        <v>476</v>
      </c>
      <c r="B114" s="114"/>
      <c r="C114" s="114"/>
      <c r="D114" s="114"/>
      <c r="E114" s="114"/>
      <c r="F114" s="114"/>
      <c r="G114" s="106">
        <v>149</v>
      </c>
      <c r="H114" s="107"/>
      <c r="I114" s="107"/>
      <c r="J114" s="107"/>
      <c r="K114" s="106">
        <v>1524</v>
      </c>
      <c r="L114" s="108"/>
      <c r="M114" s="106">
        <f t="shared" ca="1" si="3"/>
        <v>10.228187919463087</v>
      </c>
      <c r="N114" s="92" t="s">
        <v>812</v>
      </c>
    </row>
    <row r="115" spans="1:14" ht="30" customHeight="1">
      <c r="A115" s="113" t="s">
        <v>477</v>
      </c>
      <c r="B115" s="114"/>
      <c r="C115" s="114"/>
      <c r="D115" s="114"/>
      <c r="E115" s="114"/>
      <c r="F115" s="114"/>
      <c r="G115" s="106">
        <v>283</v>
      </c>
      <c r="H115" s="107"/>
      <c r="I115" s="107"/>
      <c r="J115" s="107"/>
      <c r="K115" s="106">
        <v>1663</v>
      </c>
      <c r="L115" s="108"/>
      <c r="M115" s="106">
        <f t="shared" ca="1" si="3"/>
        <v>5.8763250883392226</v>
      </c>
      <c r="N115" s="92" t="s">
        <v>812</v>
      </c>
    </row>
    <row r="116" spans="1:14">
      <c r="A116" s="113" t="s">
        <v>478</v>
      </c>
      <c r="B116" s="114"/>
      <c r="C116" s="114"/>
      <c r="D116" s="114"/>
      <c r="E116" s="114"/>
      <c r="F116" s="114"/>
      <c r="G116" s="106">
        <v>230</v>
      </c>
      <c r="H116" s="107"/>
      <c r="I116" s="107"/>
      <c r="J116" s="107"/>
      <c r="K116" s="106">
        <v>1026</v>
      </c>
      <c r="L116" s="108"/>
      <c r="M116" s="106">
        <f t="shared" ca="1" si="3"/>
        <v>4.4608695652173909</v>
      </c>
      <c r="N116" s="92" t="s">
        <v>812</v>
      </c>
    </row>
    <row r="117" spans="1:14" ht="30" customHeight="1">
      <c r="A117" s="113" t="s">
        <v>479</v>
      </c>
      <c r="B117" s="114"/>
      <c r="C117" s="114"/>
      <c r="D117" s="114"/>
      <c r="E117" s="114"/>
      <c r="F117" s="114"/>
      <c r="G117" s="106">
        <v>3870</v>
      </c>
      <c r="H117" s="107"/>
      <c r="I117" s="107"/>
      <c r="J117" s="107"/>
      <c r="K117" s="106">
        <v>27763</v>
      </c>
      <c r="L117" s="108"/>
      <c r="M117" s="106">
        <f t="shared" ca="1" si="3"/>
        <v>7.17390180878553</v>
      </c>
      <c r="N117" s="92" t="s">
        <v>812</v>
      </c>
    </row>
    <row r="118" spans="1:14">
      <c r="A118" s="113" t="s">
        <v>480</v>
      </c>
      <c r="B118" s="114"/>
      <c r="C118" s="114"/>
      <c r="D118" s="114"/>
      <c r="E118" s="114"/>
      <c r="F118" s="114"/>
      <c r="G118" s="106">
        <v>1504</v>
      </c>
      <c r="H118" s="107"/>
      <c r="I118" s="107"/>
      <c r="J118" s="107"/>
      <c r="K118" s="106">
        <v>14708</v>
      </c>
      <c r="L118" s="108"/>
      <c r="M118" s="106">
        <f t="shared" ca="1" si="3"/>
        <v>9.7792553191489358</v>
      </c>
      <c r="N118" s="92" t="s">
        <v>812</v>
      </c>
    </row>
    <row r="119" spans="1:14">
      <c r="A119" s="113" t="s">
        <v>481</v>
      </c>
      <c r="B119" s="114"/>
      <c r="C119" s="114"/>
      <c r="D119" s="114"/>
      <c r="E119" s="114"/>
      <c r="F119" s="114"/>
      <c r="G119" s="106">
        <v>14506</v>
      </c>
      <c r="H119" s="107"/>
      <c r="I119" s="107"/>
      <c r="J119" s="107"/>
      <c r="K119" s="106">
        <v>109560</v>
      </c>
      <c r="L119" s="108"/>
      <c r="M119" s="106">
        <f t="shared" ca="1" si="3"/>
        <v>7.5527367985661105</v>
      </c>
      <c r="N119" s="92" t="s">
        <v>812</v>
      </c>
    </row>
    <row r="120" spans="1:14" ht="30" customHeight="1">
      <c r="A120" s="113" t="s">
        <v>482</v>
      </c>
      <c r="B120" s="114"/>
      <c r="C120" s="114"/>
      <c r="D120" s="114"/>
      <c r="E120" s="114"/>
      <c r="F120" s="114"/>
      <c r="G120" s="106">
        <v>1112.8499999999999</v>
      </c>
      <c r="H120" s="107"/>
      <c r="I120" s="107"/>
      <c r="J120" s="107"/>
      <c r="K120" s="106">
        <v>4782.96</v>
      </c>
      <c r="L120" s="108"/>
      <c r="M120" s="106">
        <f t="shared" ca="1" si="3"/>
        <v>4.2979377274565307</v>
      </c>
      <c r="N120" s="92" t="s">
        <v>812</v>
      </c>
    </row>
    <row r="121" spans="1:14">
      <c r="A121" s="115" t="s">
        <v>483</v>
      </c>
      <c r="B121" s="116"/>
      <c r="C121" s="116"/>
      <c r="D121" s="116"/>
      <c r="E121" s="116"/>
      <c r="F121" s="116"/>
      <c r="G121" s="109">
        <v>15618.85</v>
      </c>
      <c r="H121" s="110"/>
      <c r="I121" s="110"/>
      <c r="J121" s="110"/>
      <c r="K121" s="109">
        <v>114342.96</v>
      </c>
      <c r="L121" s="111"/>
      <c r="M121" s="109">
        <f t="shared" ca="1" si="3"/>
        <v>7.3208309190497385</v>
      </c>
      <c r="N121" s="93" t="s">
        <v>812</v>
      </c>
    </row>
    <row r="122" spans="1:14">
      <c r="A122" s="48"/>
      <c r="G122" s="67"/>
      <c r="H122" s="68"/>
      <c r="I122" s="68"/>
      <c r="J122" s="68"/>
      <c r="K122" s="67"/>
      <c r="L122" s="69"/>
      <c r="M122" s="67"/>
      <c r="N122" s="48"/>
    </row>
    <row r="123" spans="1:14">
      <c r="A123" s="28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70"/>
      <c r="M123" s="29"/>
      <c r="N123" s="29"/>
    </row>
    <row r="124" spans="1:14">
      <c r="A124" s="75" t="s">
        <v>68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70"/>
      <c r="M124" s="29"/>
      <c r="N124" s="29"/>
    </row>
    <row r="125" spans="1:14">
      <c r="A125" s="3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70"/>
      <c r="M125" s="29"/>
      <c r="N125" s="29"/>
    </row>
    <row r="126" spans="1:14">
      <c r="A126" s="75" t="s">
        <v>69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70"/>
      <c r="M126" s="29"/>
      <c r="N126" s="29"/>
    </row>
  </sheetData>
  <mergeCells count="5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101:N10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41:N41"/>
    <mergeCell ref="A52:N52"/>
    <mergeCell ref="A100:N100"/>
    <mergeCell ref="A116:F116"/>
    <mergeCell ref="A105:F105"/>
    <mergeCell ref="A106:F106"/>
    <mergeCell ref="A107:F107"/>
    <mergeCell ref="A108:F108"/>
    <mergeCell ref="A109:F109"/>
    <mergeCell ref="A110:F110"/>
    <mergeCell ref="A111:F111"/>
    <mergeCell ref="A112:F112"/>
    <mergeCell ref="A113:F113"/>
    <mergeCell ref="A114:F114"/>
    <mergeCell ref="A115:F115"/>
    <mergeCell ref="A117:F117"/>
    <mergeCell ref="A118:F118"/>
    <mergeCell ref="A119:F119"/>
    <mergeCell ref="A120:F120"/>
    <mergeCell ref="A121:F12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2015-03-24T07:26:28Z</cp:lastPrinted>
  <dcterms:created xsi:type="dcterms:W3CDTF">2003-01-28T12:33:10Z</dcterms:created>
  <dcterms:modified xsi:type="dcterms:W3CDTF">2015-03-24T07:26:33Z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