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9"/>
  <c r="K58"/>
  <c r="H59"/>
  <c r="H58"/>
  <c r="J14" i="16"/>
  <c r="G14"/>
  <c r="K30" i="8"/>
  <c r="H30"/>
  <c r="A18" i="16"/>
  <c r="B34" i="8"/>
  <c r="M34" i="16"/>
  <c r="M42"/>
  <c r="M36"/>
  <c r="M37"/>
  <c r="M43"/>
  <c r="M38"/>
  <c r="M39"/>
  <c r="M35"/>
  <c r="M41"/>
  <c r="M40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<sst xmlns="http://schemas.openxmlformats.org/spreadsheetml/2006/main" count="235" uniqueCount="157">
  <si>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</si>
  <si>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</si>
  <si>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</si>
  <si>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</si>
  <si>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</si>
  <si>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</si>
  <si>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</si>
  <si>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</si>
  <si>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</si>
  <si>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</si>
  <si>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</si>
  <si>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</si>
  <si>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</si>
  <si>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</si>
  <si>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</si>
  <si>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</si>
  <si>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</si>
  <si>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</si>
  <si>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</si>
  <si>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</si>
  <si>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</si>
  <si>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</si>
  <si>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</si>
  <si>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</si>
  <si>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</si>
  <si>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</si>
  <si>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</si>
  <si>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</si>
  <si>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</si>
  <si>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</si>
  <si>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</si>
  <si>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</si>
  <si>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</si>
  <si>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</si>
  <si>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</si>
  <si>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</si>
  <si>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</si>
  <si>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</si>
  <si>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</si>
  <si>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</si>
  <si>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</si>
  <si>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</si>
  <si>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</si>
  <si>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</si>
  <si>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</si>
  <si>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</si>
  <si>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</si>
  <si>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</si>
  <si>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</si>
  <si>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</si>
  <si>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</si>
  <si>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</si>
  <si>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</si>
  <si>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</si>
  <si>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</si>
  <si>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</si>
  <si>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</si>
  <si>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</si>
  <si>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</si>
  <si>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</si>
  <si>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</si>
  <si>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</si>
  <si>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</si>
  <si>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</si>
  <si>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</si>
  <si>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</si>
  <si>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</si>
  <si>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</si>
  <si>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</si>
  <si>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</si>
  <si>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</si>
  <si>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</si>
  <si>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</si>
  <si>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</si>
  <si>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</si>
  <si>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</si>
  <si>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</si>
  <si>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</si>
  <si>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</si>
  <si>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</si>
  <si>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</si>
  <si>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390,46
_____
426</t>
  </si>
  <si>
    <t>163,29
66,38
50,76</t>
  </si>
  <si>
    <t>78,09
_____
85,2</t>
  </si>
  <si>
    <t>1134,95
731,64
559,49</t>
  </si>
  <si>
    <t>860,75
_____
274,2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</si>
  <si>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</si>
  <si>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</si>
  <si>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</si>
  <si>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</si>
  <si>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</si>
  <si>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</si>
  <si>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</si>
  <si>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</si>
  <si>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</si>
  <si>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</si>
  <si>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</si>
  <si>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</si>
  <si>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</si>
  <si>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</si>
  <si>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0,08
85
65</t>
  </si>
  <si>
    <t>22,11
18,79
14,37</t>
  </si>
  <si>
    <t>243,64
207,09
158,37</t>
  </si>
  <si>
    <t>Итого прямые затраты по акту</t>
  </si>
  <si>
    <t>555,48
_____
169,28</t>
  </si>
  <si>
    <t>6121,79
_____
487,70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</si>
  <si>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</si>
  <si>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</si>
  <si>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</si>
  <si>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</si>
  <si>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</si>
  <si>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</si>
  <si>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</si>
  <si>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</si>
  <si>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</si>
  <si>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</si>
  <si>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</si>
  <si>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</si>
  <si>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</si>
  <si>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</si>
  <si>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</si>
  <si>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</si>
  <si>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</si>
  <si>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</si>
  <si>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</si>
  <si>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</si>
  <si>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</si>
  <si>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</si>
  <si>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</si>
  <si>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</si>
  <si>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</si>
  <si>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</si>
  <si>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</si>
  <si>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</si>
  <si>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</si>
  <si>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</si>
  <si>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</si>
  <si>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</si>
  <si>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</si>
  <si>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</si>
  <si>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</si>
  <si>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</si>
  <si>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</si>
  <si>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</si>
  <si>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</si>
  <si>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</si>
  <si>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</si>
  <si>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</si>
  <si>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</si>
  <si>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</si>
  <si>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</si>
  <si>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</si>
  <si>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</si>
  <si>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</si>
  <si>
    <t>Подрядчик (Субподрядчик) :  ООО "ЭЛЕВКОН"</t>
  </si>
  <si>
    <t>Объект : Цветная д.5</t>
  </si>
  <si>
    <t>Сдал:  _________________ /Главный инженер В.Н. Коркин/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</si>
</sst>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A77"/>
  <sheetViews>
    <sheetView showGridLines="0" tabSelected="1" topLeftCell="A53" workbookViewId="0">
      <selection activeCell="B61" sqref="B61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154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155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47.5</v>
      </c>
      <c r="X14" s="27">
        <v>47.5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64</v>
      </c>
      <c r="K19" s="135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153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67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1557.98/1000</f>
        <v>1.5579799999999999</v>
      </c>
      <c r="I27" s="137"/>
      <c r="J27" s="35" t="s">
        <v>6</v>
      </c>
      <c r="K27" s="138">
        <f>15792.17/1000</f>
        <v>15.79217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1557.98/1000</f>
        <v>1.5579799999999999</v>
      </c>
      <c r="I29" s="137"/>
      <c r="J29" s="35" t="s">
        <v>6</v>
      </c>
      <c r="K29" s="138">
        <f>15792.17/1000</f>
        <v>15.79217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4.7500000000000001E-2</v>
      </c>
      <c r="I30" s="137"/>
      <c r="J30" s="35" t="s">
        <v>8</v>
      </c>
      <c r="K30" s="138">
        <f>(X14+X15)/1000</f>
        <v>4.7500000000000001E-2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555.48</v>
      </c>
      <c r="Z30" s="71">
        <v>472.16</v>
      </c>
      <c r="AA30" s="71">
        <v>361.06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555.48/1000</f>
        <v>0.55547999999999997</v>
      </c>
      <c r="I31" s="137"/>
      <c r="J31" s="35" t="s">
        <v>6</v>
      </c>
      <c r="K31" s="138">
        <f>6121.79/1000</f>
        <v>6.1217899999999998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6121.79</v>
      </c>
      <c r="Z31" s="72">
        <v>5203.5200000000004</v>
      </c>
      <c r="AA31" s="72">
        <v>3979.16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59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60</v>
      </c>
      <c r="B37" s="121" t="s">
        <v>61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135.37</v>
      </c>
      <c r="J41" s="84"/>
      <c r="K41" s="84" t="s">
        <v>74</v>
      </c>
      <c r="L41" s="85">
        <v>1491.8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293.54000000000002</v>
      </c>
      <c r="J42" s="84"/>
      <c r="K42" s="84" t="s">
        <v>79</v>
      </c>
      <c r="L42" s="85">
        <v>3235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5</v>
      </c>
      <c r="B45" s="81">
        <v>5</v>
      </c>
      <c r="C45" s="82" t="s">
        <v>92</v>
      </c>
      <c r="D45" s="83" t="s">
        <v>93</v>
      </c>
      <c r="E45" s="84">
        <v>903.43</v>
      </c>
      <c r="F45" s="85" t="s">
        <v>94</v>
      </c>
      <c r="G45" s="84"/>
      <c r="H45" s="84" t="s">
        <v>95</v>
      </c>
      <c r="I45" s="84" t="s">
        <v>96</v>
      </c>
      <c r="J45" s="84"/>
      <c r="K45" s="84" t="s">
        <v>97</v>
      </c>
      <c r="L45" s="85" t="s">
        <v>98</v>
      </c>
      <c r="M45" s="85"/>
      <c r="N45" s="85" t="s">
        <v>75</v>
      </c>
      <c r="O45" s="85"/>
      <c r="P45" s="85"/>
      <c r="Q45" s="85"/>
      <c r="R45" s="85"/>
      <c r="S45" s="85"/>
      <c r="T45" s="85"/>
      <c r="U45" s="85"/>
      <c r="V45" s="85"/>
    </row>
    <row r="46" spans="1:22" ht="72">
      <c r="A46" s="86">
        <v>6</v>
      </c>
      <c r="B46" s="87">
        <v>6</v>
      </c>
      <c r="C46" s="88" t="s">
        <v>99</v>
      </c>
      <c r="D46" s="89" t="s">
        <v>100</v>
      </c>
      <c r="E46" s="90">
        <v>276.43</v>
      </c>
      <c r="F46" s="91">
        <v>276.43</v>
      </c>
      <c r="G46" s="90"/>
      <c r="H46" s="90" t="s">
        <v>101</v>
      </c>
      <c r="I46" s="90">
        <v>22.11</v>
      </c>
      <c r="J46" s="90"/>
      <c r="K46" s="90" t="s">
        <v>102</v>
      </c>
      <c r="L46" s="91">
        <v>243.64</v>
      </c>
      <c r="M46" s="91"/>
      <c r="N46" s="91" t="s">
        <v>75</v>
      </c>
      <c r="O46" s="91"/>
      <c r="P46" s="91"/>
      <c r="Q46" s="91"/>
      <c r="R46" s="91"/>
      <c r="S46" s="91"/>
      <c r="T46" s="91"/>
      <c r="U46" s="91"/>
      <c r="V46" s="91"/>
    </row>
    <row r="47" spans="1:22" ht="36">
      <c r="A47" s="115" t="s">
        <v>103</v>
      </c>
      <c r="B47" s="116"/>
      <c r="C47" s="116"/>
      <c r="D47" s="116"/>
      <c r="E47" s="116"/>
      <c r="F47" s="116"/>
      <c r="G47" s="116"/>
      <c r="H47" s="92">
        <v>724.76</v>
      </c>
      <c r="I47" s="92" t="s">
        <v>104</v>
      </c>
      <c r="J47" s="92"/>
      <c r="K47" s="92">
        <v>6609.49</v>
      </c>
      <c r="L47" s="92" t="s">
        <v>105</v>
      </c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106</v>
      </c>
      <c r="B48" s="116"/>
      <c r="C48" s="116"/>
      <c r="D48" s="116"/>
      <c r="E48" s="116"/>
      <c r="F48" s="116"/>
      <c r="G48" s="116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107</v>
      </c>
      <c r="B49" s="116"/>
      <c r="C49" s="116"/>
      <c r="D49" s="116"/>
      <c r="E49" s="116"/>
      <c r="F49" s="116"/>
      <c r="G49" s="116"/>
      <c r="H49" s="92">
        <v>555.48</v>
      </c>
      <c r="I49" s="92"/>
      <c r="J49" s="92"/>
      <c r="K49" s="92">
        <v>6121.79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108</v>
      </c>
      <c r="B50" s="116"/>
      <c r="C50" s="116"/>
      <c r="D50" s="116"/>
      <c r="E50" s="116"/>
      <c r="F50" s="116"/>
      <c r="G50" s="116"/>
      <c r="H50" s="92">
        <v>169.28</v>
      </c>
      <c r="I50" s="92"/>
      <c r="J50" s="92"/>
      <c r="K50" s="92">
        <v>487.7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109</v>
      </c>
      <c r="B51" s="114"/>
      <c r="C51" s="114"/>
      <c r="D51" s="114"/>
      <c r="E51" s="114"/>
      <c r="F51" s="114"/>
      <c r="G51" s="114"/>
      <c r="H51" s="93">
        <v>472.16</v>
      </c>
      <c r="I51" s="93"/>
      <c r="J51" s="93"/>
      <c r="K51" s="93">
        <v>5203.5200000000004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110</v>
      </c>
      <c r="B52" s="114"/>
      <c r="C52" s="114"/>
      <c r="D52" s="114"/>
      <c r="E52" s="114"/>
      <c r="F52" s="114"/>
      <c r="G52" s="114"/>
      <c r="H52" s="93">
        <v>361.06</v>
      </c>
      <c r="I52" s="93"/>
      <c r="J52" s="93"/>
      <c r="K52" s="93">
        <v>3979.16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111</v>
      </c>
      <c r="B53" s="114"/>
      <c r="C53" s="114"/>
      <c r="D53" s="114"/>
      <c r="E53" s="114"/>
      <c r="F53" s="114"/>
      <c r="G53" s="114"/>
      <c r="H53" s="93"/>
      <c r="I53" s="93"/>
      <c r="J53" s="93"/>
      <c r="K53" s="93"/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112</v>
      </c>
      <c r="B54" s="116"/>
      <c r="C54" s="116"/>
      <c r="D54" s="116"/>
      <c r="E54" s="116"/>
      <c r="F54" s="116"/>
      <c r="G54" s="116"/>
      <c r="H54" s="92">
        <v>1557.98</v>
      </c>
      <c r="I54" s="92"/>
      <c r="J54" s="92"/>
      <c r="K54" s="92">
        <v>15792.17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113</v>
      </c>
      <c r="B55" s="116"/>
      <c r="C55" s="116"/>
      <c r="D55" s="116"/>
      <c r="E55" s="116"/>
      <c r="F55" s="116"/>
      <c r="G55" s="116"/>
      <c r="H55" s="92">
        <v>1557.98</v>
      </c>
      <c r="I55" s="92"/>
      <c r="J55" s="92"/>
      <c r="K55" s="92">
        <v>15792.17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113" t="s">
        <v>114</v>
      </c>
      <c r="B56" s="114"/>
      <c r="C56" s="114"/>
      <c r="D56" s="114"/>
      <c r="E56" s="114"/>
      <c r="F56" s="114"/>
      <c r="G56" s="114"/>
      <c r="H56" s="93">
        <v>1557.98</v>
      </c>
      <c r="I56" s="93"/>
      <c r="J56" s="93"/>
      <c r="K56" s="93">
        <v>15792.17</v>
      </c>
      <c r="L56" s="93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62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50"/>
      <c r="B59" s="39"/>
      <c r="C59" s="73" t="s">
        <v>63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75" t="s">
        <v>156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75" t="s">
        <v>69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  <row r="77" spans="3:7">
      <c r="C77" s="49"/>
      <c r="D77" s="49"/>
      <c r="E77" s="49"/>
      <c r="F77" s="49"/>
      <c r="G77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1:G51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7:G47"/>
    <mergeCell ref="A48:G48"/>
    <mergeCell ref="A49:G49"/>
    <mergeCell ref="A50:G50"/>
    <mergeCell ref="A52:G52"/>
    <mergeCell ref="A53:G53"/>
    <mergeCell ref="A54:G54"/>
    <mergeCell ref="A55:G55"/>
    <mergeCell ref="A56:G5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1" fitToHeight="2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1557.98/1000</f>
        <v>1.5579799999999999</v>
      </c>
      <c r="H11" s="137"/>
      <c r="I11" s="55" t="s">
        <v>6</v>
      </c>
      <c r="J11" s="138">
        <f>15792.17/1000</f>
        <v>15.79217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1557.98/1000</f>
        <v>1.5579799999999999</v>
      </c>
      <c r="H13" s="159"/>
      <c r="I13" s="55" t="s">
        <v>6</v>
      </c>
      <c r="J13" s="138">
        <f>15792.17/1000</f>
        <v>15.79217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4.7500000000000001E-2</v>
      </c>
      <c r="H14" s="137"/>
      <c r="I14" s="55" t="s">
        <v>8</v>
      </c>
      <c r="J14" s="138">
        <f>(P14+P15)/1000</f>
        <v>4.7500000000000001E-2</v>
      </c>
      <c r="K14" s="139"/>
      <c r="L14" s="58">
        <v>555.48</v>
      </c>
      <c r="M14" s="35" t="s">
        <v>8</v>
      </c>
      <c r="N14" s="57"/>
      <c r="O14" s="26">
        <v>47.5</v>
      </c>
      <c r="P14" s="27">
        <v>47.5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555.48/1000</f>
        <v>0.55547999999999997</v>
      </c>
      <c r="H15" s="163"/>
      <c r="I15" s="55" t="s">
        <v>6</v>
      </c>
      <c r="J15" s="138">
        <f>6121.79/1000</f>
        <v>6.1217899999999998</v>
      </c>
      <c r="K15" s="139"/>
      <c r="L15" s="59">
        <v>6121.79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115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116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117</v>
      </c>
      <c r="C26" s="82" t="s">
        <v>118</v>
      </c>
      <c r="D26" s="96" t="s">
        <v>119</v>
      </c>
      <c r="E26" s="97">
        <v>7.92</v>
      </c>
      <c r="F26" s="84" t="s">
        <v>120</v>
      </c>
      <c r="G26" s="84">
        <v>78.09</v>
      </c>
      <c r="H26" s="98"/>
      <c r="I26" s="98"/>
      <c r="J26" s="84" t="s">
        <v>121</v>
      </c>
      <c r="K26" s="84">
        <v>860.75</v>
      </c>
      <c r="L26" s="99"/>
      <c r="M26" s="98">
        <f>IF(ISNUMBER(K26/G26),IF(NOT(K26/G26=0),K26/G26, " "), " ")</f>
        <v>11.022538097067486</v>
      </c>
      <c r="N26" s="96"/>
    </row>
    <row r="27" spans="1:23" s="29" customFormat="1" ht="24">
      <c r="A27" s="94">
        <v>2</v>
      </c>
      <c r="B27" s="95" t="s">
        <v>122</v>
      </c>
      <c r="C27" s="82" t="s">
        <v>123</v>
      </c>
      <c r="D27" s="96" t="s">
        <v>119</v>
      </c>
      <c r="E27" s="97">
        <v>1.42</v>
      </c>
      <c r="F27" s="84" t="s">
        <v>124</v>
      </c>
      <c r="G27" s="84">
        <v>15.31</v>
      </c>
      <c r="H27" s="98"/>
      <c r="I27" s="98"/>
      <c r="J27" s="84" t="s">
        <v>125</v>
      </c>
      <c r="K27" s="84">
        <v>168.78</v>
      </c>
      <c r="L27" s="99"/>
      <c r="M27" s="98">
        <f>IF(ISNUMBER(K27/G27),IF(NOT(K27/G27=0),K27/G27, " "), " ")</f>
        <v>11.02416721097322</v>
      </c>
      <c r="N27" s="96"/>
    </row>
    <row r="28" spans="1:23" s="29" customFormat="1" ht="24">
      <c r="A28" s="94">
        <v>3</v>
      </c>
      <c r="B28" s="95" t="s">
        <v>126</v>
      </c>
      <c r="C28" s="82" t="s">
        <v>127</v>
      </c>
      <c r="D28" s="96" t="s">
        <v>119</v>
      </c>
      <c r="E28" s="97">
        <v>2.89</v>
      </c>
      <c r="F28" s="84" t="s">
        <v>128</v>
      </c>
      <c r="G28" s="84">
        <v>33.15</v>
      </c>
      <c r="H28" s="98"/>
      <c r="I28" s="98"/>
      <c r="J28" s="84" t="s">
        <v>129</v>
      </c>
      <c r="K28" s="84">
        <v>365.21</v>
      </c>
      <c r="L28" s="99"/>
      <c r="M28" s="98">
        <f>IF(ISNUMBER(K28/G28),IF(NOT(K28/G28=0),K28/G28, " "), " ")</f>
        <v>11.016892911010558</v>
      </c>
      <c r="N28" s="96"/>
    </row>
    <row r="29" spans="1:23" s="29" customFormat="1" ht="24">
      <c r="A29" s="94">
        <v>4</v>
      </c>
      <c r="B29" s="95" t="s">
        <v>130</v>
      </c>
      <c r="C29" s="82" t="s">
        <v>131</v>
      </c>
      <c r="D29" s="96" t="s">
        <v>119</v>
      </c>
      <c r="E29" s="97">
        <v>35.270000000000003</v>
      </c>
      <c r="F29" s="84" t="s">
        <v>132</v>
      </c>
      <c r="G29" s="84">
        <v>428.88</v>
      </c>
      <c r="H29" s="98"/>
      <c r="I29" s="98"/>
      <c r="J29" s="84" t="s">
        <v>133</v>
      </c>
      <c r="K29" s="84">
        <v>4726.53</v>
      </c>
      <c r="L29" s="99"/>
      <c r="M29" s="98">
        <f>IF(ISNUMBER(K29/G29),IF(NOT(K29/G29=0),K29/G29, " "), " ")</f>
        <v>11.020635142697257</v>
      </c>
      <c r="N29" s="96"/>
    </row>
    <row r="30" spans="1:23" ht="19.350000000000001" customHeight="1">
      <c r="A30" s="117" t="s">
        <v>134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135</v>
      </c>
      <c r="C31" s="82" t="s">
        <v>136</v>
      </c>
      <c r="D31" s="96" t="s">
        <v>137</v>
      </c>
      <c r="E31" s="97">
        <v>2</v>
      </c>
      <c r="F31" s="84" t="s">
        <v>138</v>
      </c>
      <c r="G31" s="84">
        <v>59</v>
      </c>
      <c r="H31" s="98">
        <v>58.8</v>
      </c>
      <c r="I31" s="98">
        <v>117.6</v>
      </c>
      <c r="J31" s="84" t="s">
        <v>139</v>
      </c>
      <c r="K31" s="84">
        <v>120.3</v>
      </c>
      <c r="L31" s="99"/>
      <c r="M31" s="98">
        <f>IF(ISNUMBER(K31/G31),IF(NOT(K31/G31=0),K31/G31, " "), " ")</f>
        <v>2.0389830508474578</v>
      </c>
      <c r="N31" s="96" t="s">
        <v>140</v>
      </c>
    </row>
    <row r="32" spans="1:23" ht="24">
      <c r="A32" s="94">
        <v>6</v>
      </c>
      <c r="B32" s="95" t="s">
        <v>141</v>
      </c>
      <c r="C32" s="82" t="s">
        <v>142</v>
      </c>
      <c r="D32" s="96" t="s">
        <v>143</v>
      </c>
      <c r="E32" s="97">
        <v>4</v>
      </c>
      <c r="F32" s="84" t="s">
        <v>144</v>
      </c>
      <c r="G32" s="84">
        <v>25.08</v>
      </c>
      <c r="H32" s="98">
        <v>22.83</v>
      </c>
      <c r="I32" s="98">
        <v>91.32</v>
      </c>
      <c r="J32" s="84" t="s">
        <v>145</v>
      </c>
      <c r="K32" s="84">
        <v>93.2</v>
      </c>
      <c r="L32" s="99"/>
      <c r="M32" s="98">
        <f>IF(ISNUMBER(K32/G32),IF(NOT(K32/G32=0),K32/G32, " "), " ")</f>
        <v>3.7161084529505586</v>
      </c>
      <c r="N32" s="96" t="s">
        <v>146</v>
      </c>
    </row>
    <row r="33" spans="1:14" ht="24">
      <c r="A33" s="100">
        <v>7</v>
      </c>
      <c r="B33" s="101" t="s">
        <v>147</v>
      </c>
      <c r="C33" s="88" t="s">
        <v>148</v>
      </c>
      <c r="D33" s="102" t="s">
        <v>143</v>
      </c>
      <c r="E33" s="103">
        <v>20</v>
      </c>
      <c r="F33" s="90" t="s">
        <v>149</v>
      </c>
      <c r="G33" s="90">
        <v>85.2</v>
      </c>
      <c r="H33" s="104">
        <v>13.42</v>
      </c>
      <c r="I33" s="104">
        <v>268.39999999999998</v>
      </c>
      <c r="J33" s="90" t="s">
        <v>150</v>
      </c>
      <c r="K33" s="90">
        <v>274.2</v>
      </c>
      <c r="L33" s="105"/>
      <c r="M33" s="104">
        <f>IF(ISNUMBER(K33/G33),IF(NOT(K33/G33=0),K33/G33, " "), " ")</f>
        <v>3.2183098591549295</v>
      </c>
      <c r="N33" s="102" t="s">
        <v>151</v>
      </c>
    </row>
    <row r="34" spans="1:14">
      <c r="A34" s="115" t="s">
        <v>103</v>
      </c>
      <c r="B34" s="116"/>
      <c r="C34" s="116"/>
      <c r="D34" s="116"/>
      <c r="E34" s="116"/>
      <c r="F34" s="116"/>
      <c r="G34" s="106">
        <v>724.76</v>
      </c>
      <c r="H34" s="107"/>
      <c r="I34" s="107"/>
      <c r="J34" s="107"/>
      <c r="K34" s="106">
        <v>6609.49</v>
      </c>
      <c r="L34" s="108"/>
      <c r="M34" s="106">
        <f t="shared" ref="M34:M43" ca="1" si="0">IF(ISNUMBER(INDIRECT("K" &amp; ROW())/INDIRECT("G" &amp; ROW())),INDIRECT("K" &amp; ROW())/INDIRECT("G" &amp; ROW()), " ")</f>
        <v>9.1195568188089844</v>
      </c>
      <c r="N34" s="92" t="s">
        <v>152</v>
      </c>
    </row>
    <row r="35" spans="1:14">
      <c r="A35" s="115" t="s">
        <v>106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152</v>
      </c>
    </row>
    <row r="36" spans="1:14">
      <c r="A36" s="115" t="s">
        <v>107</v>
      </c>
      <c r="B36" s="116"/>
      <c r="C36" s="116"/>
      <c r="D36" s="116"/>
      <c r="E36" s="116"/>
      <c r="F36" s="116"/>
      <c r="G36" s="106">
        <v>555.48</v>
      </c>
      <c r="H36" s="107"/>
      <c r="I36" s="107"/>
      <c r="J36" s="107"/>
      <c r="K36" s="106">
        <v>6121.79</v>
      </c>
      <c r="L36" s="108"/>
      <c r="M36" s="106">
        <f t="shared" ca="1" si="0"/>
        <v>11.020720818031252</v>
      </c>
      <c r="N36" s="92" t="s">
        <v>152</v>
      </c>
    </row>
    <row r="37" spans="1:14">
      <c r="A37" s="115" t="s">
        <v>108</v>
      </c>
      <c r="B37" s="116"/>
      <c r="C37" s="116"/>
      <c r="D37" s="116"/>
      <c r="E37" s="116"/>
      <c r="F37" s="116"/>
      <c r="G37" s="106">
        <v>169.28</v>
      </c>
      <c r="H37" s="107"/>
      <c r="I37" s="107"/>
      <c r="J37" s="107"/>
      <c r="K37" s="106">
        <v>487.7</v>
      </c>
      <c r="L37" s="108"/>
      <c r="M37" s="106">
        <f t="shared" ca="1" si="0"/>
        <v>2.8810255198487713</v>
      </c>
      <c r="N37" s="92" t="s">
        <v>152</v>
      </c>
    </row>
    <row r="38" spans="1:14">
      <c r="A38" s="113" t="s">
        <v>109</v>
      </c>
      <c r="B38" s="114"/>
      <c r="C38" s="114"/>
      <c r="D38" s="114"/>
      <c r="E38" s="114"/>
      <c r="F38" s="114"/>
      <c r="G38" s="109">
        <v>472.16</v>
      </c>
      <c r="H38" s="110"/>
      <c r="I38" s="110"/>
      <c r="J38" s="110"/>
      <c r="K38" s="109">
        <v>5203.5200000000004</v>
      </c>
      <c r="L38" s="111"/>
      <c r="M38" s="109">
        <f t="shared" ca="1" si="0"/>
        <v>11.02067095899695</v>
      </c>
      <c r="N38" s="93" t="s">
        <v>152</v>
      </c>
    </row>
    <row r="39" spans="1:14">
      <c r="A39" s="113" t="s">
        <v>110</v>
      </c>
      <c r="B39" s="114"/>
      <c r="C39" s="114"/>
      <c r="D39" s="114"/>
      <c r="E39" s="114"/>
      <c r="F39" s="114"/>
      <c r="G39" s="109">
        <v>361.06</v>
      </c>
      <c r="H39" s="110"/>
      <c r="I39" s="110"/>
      <c r="J39" s="110"/>
      <c r="K39" s="109">
        <v>3979.16</v>
      </c>
      <c r="L39" s="111"/>
      <c r="M39" s="109">
        <f t="shared" ca="1" si="0"/>
        <v>11.020772170830332</v>
      </c>
      <c r="N39" s="93" t="s">
        <v>152</v>
      </c>
    </row>
    <row r="40" spans="1:14">
      <c r="A40" s="113" t="s">
        <v>111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152</v>
      </c>
    </row>
    <row r="41" spans="1:14">
      <c r="A41" s="115" t="s">
        <v>112</v>
      </c>
      <c r="B41" s="116"/>
      <c r="C41" s="116"/>
      <c r="D41" s="116"/>
      <c r="E41" s="116"/>
      <c r="F41" s="116"/>
      <c r="G41" s="106">
        <v>1557.98</v>
      </c>
      <c r="H41" s="107"/>
      <c r="I41" s="107"/>
      <c r="J41" s="107"/>
      <c r="K41" s="106">
        <v>15792.17</v>
      </c>
      <c r="L41" s="108"/>
      <c r="M41" s="106">
        <f t="shared" ca="1" si="0"/>
        <v>10.13631112081028</v>
      </c>
      <c r="N41" s="92" t="s">
        <v>152</v>
      </c>
    </row>
    <row r="42" spans="1:14">
      <c r="A42" s="115" t="s">
        <v>113</v>
      </c>
      <c r="B42" s="116"/>
      <c r="C42" s="116"/>
      <c r="D42" s="116"/>
      <c r="E42" s="116"/>
      <c r="F42" s="116"/>
      <c r="G42" s="106">
        <v>1557.98</v>
      </c>
      <c r="H42" s="107"/>
      <c r="I42" s="107"/>
      <c r="J42" s="107"/>
      <c r="K42" s="106">
        <v>15792.17</v>
      </c>
      <c r="L42" s="108"/>
      <c r="M42" s="106">
        <f t="shared" ca="1" si="0"/>
        <v>10.13631112081028</v>
      </c>
      <c r="N42" s="92" t="s">
        <v>152</v>
      </c>
    </row>
    <row r="43" spans="1:14">
      <c r="A43" s="113" t="s">
        <v>114</v>
      </c>
      <c r="B43" s="114"/>
      <c r="C43" s="114"/>
      <c r="D43" s="114"/>
      <c r="E43" s="114"/>
      <c r="F43" s="114"/>
      <c r="G43" s="109">
        <v>1557.98</v>
      </c>
      <c r="H43" s="110"/>
      <c r="I43" s="110"/>
      <c r="J43" s="110"/>
      <c r="K43" s="109">
        <v>15792.17</v>
      </c>
      <c r="L43" s="111"/>
      <c r="M43" s="109">
        <f t="shared" ca="1" si="0"/>
        <v>10.13631112081028</v>
      </c>
      <c r="N43" s="93" t="s">
        <v>152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2015-03-24T07:23:54Z</cp:lastPrinted>
  <dcterms:created xsi:type="dcterms:W3CDTF">2003-01-28T12:33:10Z</dcterms:created>
  <dcterms:modified xsi:type="dcterms:W3CDTF">2015-03-24T07:23:57Z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