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3" i="16"/>
  <c r="M44" i="16"/>
  <c r="M45" i="16"/>
  <c r="M46" i="16"/>
  <c r="M47" i="16"/>
  <c r="M48" i="16"/>
  <c r="M49" i="16"/>
  <c r="M50" i="16"/>
  <c r="M51" i="16"/>
  <c r="M52" i="16"/>
  <c r="M53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5" i="16"/>
  <c r="M136" i="16"/>
  <c r="M137" i="16"/>
  <c r="M138" i="16"/>
  <c r="M139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285" i="8"/>
  <c r="K284" i="8"/>
  <c r="H285" i="8"/>
  <c r="H284" i="8"/>
  <c r="J14" i="16"/>
  <c r="G14" i="16"/>
  <c r="K30" i="8"/>
  <c r="H30" i="8"/>
  <c r="A18" i="16"/>
  <c r="B34" i="8"/>
  <c r="M140" i="16"/>
  <c r="M144" i="16"/>
  <c r="M148" i="16"/>
  <c r="M152" i="16"/>
  <c r="M156" i="16"/>
  <c r="M160" i="16"/>
  <c r="M142" i="16"/>
  <c r="M154" i="16"/>
  <c r="M158" i="16"/>
  <c r="M147" i="16"/>
  <c r="M151" i="16"/>
  <c r="M159" i="16"/>
  <c r="M141" i="16"/>
  <c r="M145" i="16"/>
  <c r="M149" i="16"/>
  <c r="M153" i="16"/>
  <c r="M157" i="16"/>
  <c r="M161" i="16"/>
  <c r="M146" i="16"/>
  <c r="M150" i="16"/>
  <c r="M143" i="16"/>
  <c r="M15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261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26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26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26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26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26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26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28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28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4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4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4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4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4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6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6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<sst xmlns="http://schemas.openxmlformats.org/spreadsheetml/2006/main" count="2133" uniqueCount="1173">
  <si>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</si>
  <si>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</si>
  <si>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</si>
  <si>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</si>
  <si>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</si>
  <si>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</si>
  <si>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</si>
  <si>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</si>
  <si>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</si>
  <si>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</si>
  <si>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</si>
  <si>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</si>
  <si>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</si>
  <si>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</si>
  <si>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</si>
  <si>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</si>
  <si>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</si>
  <si>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</si>
  <si>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</si>
  <si>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</si>
  <si>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</si>
  <si>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</si>
  <si>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</si>
  <si>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</si>
  <si>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</si>
  <si>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</si>
  <si>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</si>
  <si>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</si>
  <si>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</si>
  <si>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</si>
  <si>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</si>
  <si>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</si>
  <si>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</si>
  <si>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</si>
  <si>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</si>
  <si>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</si>
  <si>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</si>
  <si>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</si>
  <si>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</si>
  <si>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</si>
  <si>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</si>
  <si>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</si>
  <si>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</si>
  <si>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</si>
  <si>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</si>
  <si>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</si>
  <si>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</si>
  <si>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</si>
  <si>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</si>
  <si>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</si>
  <si>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</si>
  <si>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</si>
  <si>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</si>
  <si>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</si>
  <si>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</si>
  <si>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</si>
  <si>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</si>
  <si>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</si>
  <si>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</si>
  <si>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</si>
  <si>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</si>
  <si>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</si>
  <si>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</si>
  <si>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</si>
  <si>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</si>
  <si>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</si>
  <si>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01.01.2014</t>
  </si>
  <si>
    <t>31.01.2014</t>
  </si>
  <si>
    <t>на Цветная,4</t>
  </si>
  <si>
    <t>Сдал:  _________________ //</t>
  </si>
  <si>
    <t>Принял:  _________________ //</t>
  </si>
  <si>
    <t>Раздел 1. Замена стояка отопления.кв.89. заявка от 27.01.2014г.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</si>
  <si>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</si>
  <si>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</si>
  <si>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</si>
  <si>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</si>
  <si>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</si>
  <si>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</si>
  <si>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74
33
18</t>
  </si>
  <si>
    <t>38
_____
36</t>
  </si>
  <si>
    <t>Р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</si>
  <si>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</si>
  <si>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</si>
  <si>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</si>
  <si>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</si>
  <si>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105
90
49</t>
  </si>
  <si>
    <t>102
_____
3</t>
  </si>
  <si>
    <t>ТСЦ-302-1483
Кран шаровой В-В размером: 1/2"
шт.</t>
  </si>
  <si>
    <t>1
88
48</t>
  </si>
  <si>
    <t xml:space="preserve">
_____
35,6</t>
  </si>
  <si>
    <t xml:space="preserve">
_____
36</t>
  </si>
  <si>
    <t xml:space="preserve">
_____
131</t>
  </si>
  <si>
    <t>М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</si>
  <si>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</si>
  <si>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0,15
63
40</t>
  </si>
  <si>
    <t>2
1
1</t>
  </si>
  <si>
    <t>23
14
9</t>
  </si>
  <si>
    <t>кв.6</t>
  </si>
  <si>
    <t>0,02
88
48</t>
  </si>
  <si>
    <t>45
7
4</t>
  </si>
  <si>
    <t>7
_____
38</t>
  </si>
  <si>
    <t>148
67
36</t>
  </si>
  <si>
    <t>76
_____
72</t>
  </si>
  <si>
    <t>Раздел 2. кв.7 от 03.02.2014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</si>
  <si>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</si>
  <si>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</si>
  <si>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</si>
  <si>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</si>
  <si>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124
78
50</t>
  </si>
  <si>
    <t>3
_____
3</t>
  </si>
  <si>
    <t>ТЕР18-03-001-02
Установка радиаторов: стальных
100 кВт радиаторов и конвекторов
НР 98%=128%*(0.9*0.85) от ФОТ
СП 56%=83%*(0.85*0.8) от ФОТ</t>
  </si>
  <si>
    <t>0,01295
98
56</t>
  </si>
  <si>
    <t>743,9
_____
665,52</t>
  </si>
  <si>
    <t>251,51
_____
18,15</t>
  </si>
  <si>
    <t>22
12
7</t>
  </si>
  <si>
    <t>10
_____
9</t>
  </si>
  <si>
    <t>154
107
61</t>
  </si>
  <si>
    <t>106
_____
31</t>
  </si>
  <si>
    <t>17
_____
3</t>
  </si>
  <si>
    <t>МАРТ</t>
  </si>
  <si>
    <t>кв.3</t>
  </si>
  <si>
    <t>Раздел 3. Бандаж в подъезде от 04.02.2014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</si>
  <si>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</si>
  <si>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0,002
111
51</t>
  </si>
  <si>
    <t>811,45
_____
14803,28</t>
  </si>
  <si>
    <t>32
3
1</t>
  </si>
  <si>
    <t>2
_____
30</t>
  </si>
  <si>
    <t>123
20
9</t>
  </si>
  <si>
    <t>18
_____
103</t>
  </si>
  <si>
    <t>ТСЦ-101-2137
Резина техническая листовая прессованная
кг</t>
  </si>
  <si>
    <t>1
111
51</t>
  </si>
  <si>
    <t xml:space="preserve">
_____
26,3</t>
  </si>
  <si>
    <t xml:space="preserve">
_____
26</t>
  </si>
  <si>
    <t xml:space="preserve">
_____
121</t>
  </si>
  <si>
    <t>Раздел 4. Устранение течи кв.25</t>
  </si>
  <si>
    <t>Раздел 5. кв.25 чистка канализации</t>
  </si>
  <si>
    <t>ТЕРр65-10-1
Очистка канализационной сети: внутренней
100 м трубопровода
НР 88%=103%*0.85 от ФОТ
СП 48%=60%*0.8 от ФОТ</t>
  </si>
  <si>
    <t>0,025
88
48</t>
  </si>
  <si>
    <t>332,63
_____
174,41</t>
  </si>
  <si>
    <t>13
8
5</t>
  </si>
  <si>
    <t>8
_____
5</t>
  </si>
  <si>
    <t>109
81
44</t>
  </si>
  <si>
    <t>92
_____
17</t>
  </si>
  <si>
    <t>смена сгонов</t>
  </si>
  <si>
    <t>кв.25</t>
  </si>
  <si>
    <t>Раздел 6. Ремонт системы отопления в подвале  от 19.02.2014г.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</si>
  <si>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</si>
  <si>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</si>
  <si>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</si>
  <si>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61
26
15</t>
  </si>
  <si>
    <t>25
_____
35</t>
  </si>
  <si>
    <t>399
243
132</t>
  </si>
  <si>
    <t>276
_____
116</t>
  </si>
  <si>
    <t>ТСЦ-302-1236
Сгоны стальные с муфтой и контргайкой, диаметром: 15 мм
шт.</t>
  </si>
  <si>
    <t>4
98
56</t>
  </si>
  <si>
    <t xml:space="preserve">
_____
17,6</t>
  </si>
  <si>
    <t xml:space="preserve">
_____
70</t>
  </si>
  <si>
    <t xml:space="preserve">
_____
112</t>
  </si>
  <si>
    <t>ТСЦ-302-3234
Контргайка
шт.</t>
  </si>
  <si>
    <t>2
98
56</t>
  </si>
  <si>
    <t xml:space="preserve">
_____
2,41</t>
  </si>
  <si>
    <t xml:space="preserve">
_____
5</t>
  </si>
  <si>
    <t xml:space="preserve">
_____
35</t>
  </si>
  <si>
    <t>ТСЦ-302-3246
Угольники прямые
10 шт.</t>
  </si>
  <si>
    <t>0,2
98
56</t>
  </si>
  <si>
    <t xml:space="preserve">
_____
77,7</t>
  </si>
  <si>
    <t xml:space="preserve">
_____
16</t>
  </si>
  <si>
    <t xml:space="preserve">
_____
73</t>
  </si>
  <si>
    <t>ТСЦ-302-1266
Вентили проходные муфтовые: 15Б1БК для воды и пара давлением 1,6 МПа (16 кгс/см2), диаметром 20 мм
(ремонт ПЗ=0,6 (ОЗП=0,6; ЭМ=0,6 к расх.; ЗПМ=0,6; МАТ=0,6 к расх.; ТЗ=0,6; ТЗМ=0,6))
шт.</t>
  </si>
  <si>
    <t xml:space="preserve">
_____
14,94</t>
  </si>
  <si>
    <t xml:space="preserve">
_____
30</t>
  </si>
  <si>
    <t xml:space="preserve">
_____
140</t>
  </si>
  <si>
    <t>Раздел 7. Замена стояков кв.46 от 18.02.2014г.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</si>
  <si>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</si>
  <si>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0,04
88
48</t>
  </si>
  <si>
    <t>2225,28
_____
105,38</t>
  </si>
  <si>
    <t>96
92
53</t>
  </si>
  <si>
    <t>89
_____
4</t>
  </si>
  <si>
    <t>1007
863
471</t>
  </si>
  <si>
    <t>981
_____
10</t>
  </si>
  <si>
    <t>ТСЦ-507-3367
Труба из полипропилена PN 25/25
м</t>
  </si>
  <si>
    <t>4
63
40</t>
  </si>
  <si>
    <t xml:space="preserve">
_____
16,92</t>
  </si>
  <si>
    <t xml:space="preserve">
_____
68</t>
  </si>
  <si>
    <t xml:space="preserve">
_____
190</t>
  </si>
  <si>
    <t>ТСЦ-507-5056
Муфта полипропиленовая переходная диаметром 25х20 мм
шт.</t>
  </si>
  <si>
    <t>2
88
48</t>
  </si>
  <si>
    <t xml:space="preserve">
_____
0,97</t>
  </si>
  <si>
    <t xml:space="preserve">
_____
2</t>
  </si>
  <si>
    <t xml:space="preserve">
_____
9</t>
  </si>
  <si>
    <t>ТСЦ-507-3174
Угольник 90 град. полипропиленовый диаметром 25 мм
шт.</t>
  </si>
  <si>
    <t xml:space="preserve">
_____
2,45</t>
  </si>
  <si>
    <t xml:space="preserve">
_____
12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</si>
  <si>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</si>
  <si>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</si>
  <si>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</si>
  <si>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 xml:space="preserve">
_____
58</t>
  </si>
  <si>
    <t>кв.23</t>
  </si>
  <si>
    <t>0,035
88
48</t>
  </si>
  <si>
    <t>84
80
47</t>
  </si>
  <si>
    <t>78
_____
3</t>
  </si>
  <si>
    <t>881
755
412</t>
  </si>
  <si>
    <t>858
_____
9</t>
  </si>
  <si>
    <t>3,5
63
40</t>
  </si>
  <si>
    <t xml:space="preserve">
_____
59</t>
  </si>
  <si>
    <t xml:space="preserve">
_____
167</t>
  </si>
  <si>
    <t>4
88
48</t>
  </si>
  <si>
    <t xml:space="preserve">
_____
10</t>
  </si>
  <si>
    <t>кв.31</t>
  </si>
  <si>
    <t>Раздел 8. Врезка вентилей в болерной от 21.03.2014г.</t>
  </si>
  <si>
    <t>ТЕР16-07-003-01
Врезка в действующие внутренние сети трубопроводов отопления и водоснабжения диаметром: 15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врезка
НР 98%=128%*(0.9*0.85) от ФОТ
СП 56%=83%*(0.85*0.8) от ФОТ</t>
  </si>
  <si>
    <t>64,32
_____
26,64</t>
  </si>
  <si>
    <t>195
148
92</t>
  </si>
  <si>
    <t>129
_____
53</t>
  </si>
  <si>
    <t>1700
1389
794</t>
  </si>
  <si>
    <t>1417
_____
217</t>
  </si>
  <si>
    <t>ТСЦ-302-1237
Сгоны стальные с муфтой и контргайкой, диаметром: 20 мм
шт.</t>
  </si>
  <si>
    <t>2
63
40</t>
  </si>
  <si>
    <t xml:space="preserve">
_____
18,6</t>
  </si>
  <si>
    <t xml:space="preserve">
_____
37</t>
  </si>
  <si>
    <t xml:space="preserve">
_____
69</t>
  </si>
  <si>
    <t>Раздел 9. Ремонт системы отопления кв.58 от 25.03.2014г.</t>
  </si>
  <si>
    <t>0,09
63
40</t>
  </si>
  <si>
    <t>1
1
1</t>
  </si>
  <si>
    <t>14
9
6</t>
  </si>
  <si>
    <t>Раздел 10. Смена труб канализации в подвале от 26.03.2014г.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</si>
  <si>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</si>
  <si>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0,03
63
40</t>
  </si>
  <si>
    <t>10,79
_____
4,49</t>
  </si>
  <si>
    <t>28
21
14</t>
  </si>
  <si>
    <t>303
191
121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</si>
  <si>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</si>
  <si>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</si>
  <si>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0,03
98
56</t>
  </si>
  <si>
    <t>888,33
_____
5724,08</t>
  </si>
  <si>
    <t>36,38
_____
1,23</t>
  </si>
  <si>
    <t>199
31
19</t>
  </si>
  <si>
    <t>27
_____
171</t>
  </si>
  <si>
    <t>1044
288
165</t>
  </si>
  <si>
    <t>294
_____
744</t>
  </si>
  <si>
    <t>ТСЦ-507-0723
Заглушка полиэтиленовая (ревизия) с удлиненным хвостовиком SDR 11, диаметр: 110 мм (ТУ2248-001-18425183-01)
шт.</t>
  </si>
  <si>
    <t>1
98
56</t>
  </si>
  <si>
    <t xml:space="preserve">
_____
103,75</t>
  </si>
  <si>
    <t xml:space="preserve">
_____
104</t>
  </si>
  <si>
    <t xml:space="preserve">
_____
183</t>
  </si>
  <si>
    <t>ТСЦ-507-0779
Переход: «полиэтилен-сталь 110х108»
шт.</t>
  </si>
  <si>
    <t xml:space="preserve">
_____
700</t>
  </si>
  <si>
    <t xml:space="preserve">
_____
897</t>
  </si>
  <si>
    <t>ТСЦ-101-1793
Манжеты резиновые
шт.</t>
  </si>
  <si>
    <t xml:space="preserve">
_____
15,1</t>
  </si>
  <si>
    <t xml:space="preserve">
_____
77</t>
  </si>
  <si>
    <t>Подвал</t>
  </si>
  <si>
    <t>0,05
88
48</t>
  </si>
  <si>
    <t>25
18
10</t>
  </si>
  <si>
    <t>17
_____
8</t>
  </si>
  <si>
    <t>217
161
88</t>
  </si>
  <si>
    <t>183
_____
34</t>
  </si>
  <si>
    <t>ТЕРр65-9-8
Смена внутренних трубопроводов из стальных труб диаметром: до 80 мм
100 м трубопровода
НР 88%=103%*0.85 от ФОТ
СП 48%=60%*0.8 от ФОТ</t>
  </si>
  <si>
    <t>2125,57
_____
15790,21</t>
  </si>
  <si>
    <t>263,83
_____
5,05</t>
  </si>
  <si>
    <t>364
44
26</t>
  </si>
  <si>
    <t>43
_____
316</t>
  </si>
  <si>
    <t>1440
413
225</t>
  </si>
  <si>
    <t>468
_____
943</t>
  </si>
  <si>
    <t>29
_____
1</t>
  </si>
  <si>
    <t>1,2
63
40</t>
  </si>
  <si>
    <t>16
12
8</t>
  </si>
  <si>
    <t>181
114
72</t>
  </si>
  <si>
    <t>0,03
88
48</t>
  </si>
  <si>
    <t>30
29
17</t>
  </si>
  <si>
    <t>28
_____
2</t>
  </si>
  <si>
    <t>315
270
147</t>
  </si>
  <si>
    <t>307
_____
7</t>
  </si>
  <si>
    <t>ТСЦ-302-1150
Вентиль проходной для полипропиленовых трубопроводов диаметром 20 мм
шт.</t>
  </si>
  <si>
    <t xml:space="preserve">
_____
62,35</t>
  </si>
  <si>
    <t xml:space="preserve">
_____
125</t>
  </si>
  <si>
    <t xml:space="preserve">
_____
224</t>
  </si>
  <si>
    <t>ТСЦ-302-1309
Вентили проходные муфтовые 15Б1П для воды и пара давлением 1,6 МПа (16 кгс/см2), диаметром 15 мм
шт.</t>
  </si>
  <si>
    <t xml:space="preserve">
_____
21,1</t>
  </si>
  <si>
    <t xml:space="preserve">
_____
21</t>
  </si>
  <si>
    <t xml:space="preserve">
_____
130</t>
  </si>
  <si>
    <t>2 подъезд</t>
  </si>
  <si>
    <t>0,0008
111
51</t>
  </si>
  <si>
    <t>13
1
1</t>
  </si>
  <si>
    <t>1
_____
12</t>
  </si>
  <si>
    <t>49
8
4</t>
  </si>
  <si>
    <t>7
_____
41</t>
  </si>
  <si>
    <t>0,4
111
51</t>
  </si>
  <si>
    <t xml:space="preserve">
_____
11</t>
  </si>
  <si>
    <t xml:space="preserve">
_____
48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</si>
  <si>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</si>
  <si>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</si>
  <si>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117</t>
  </si>
  <si>
    <t>кв.7</t>
  </si>
  <si>
    <t>0,18
63
40</t>
  </si>
  <si>
    <t>27
17
11</t>
  </si>
  <si>
    <t>Раздел 11. МАЙ</t>
  </si>
  <si>
    <t>кв.4</t>
  </si>
  <si>
    <t>0,005
88
48</t>
  </si>
  <si>
    <t>12
5
3</t>
  </si>
  <si>
    <t>5
_____
7</t>
  </si>
  <si>
    <t>80
48
26</t>
  </si>
  <si>
    <t>55
_____
24</t>
  </si>
  <si>
    <t>кв.11</t>
  </si>
  <si>
    <t>0,003
88
48</t>
  </si>
  <si>
    <t>7
3
2</t>
  </si>
  <si>
    <t>3
_____
4</t>
  </si>
  <si>
    <t>48
29
16</t>
  </si>
  <si>
    <t>33
_____
14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</si>
  <si>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НР 88%=103%*0.85 от ФОТ
СП 48%=60%*0.8 от ФОТ</t>
  </si>
  <si>
    <t>0,065
88
48</t>
  </si>
  <si>
    <t>2225,28
_____
2927,89</t>
  </si>
  <si>
    <t>340
149
87</t>
  </si>
  <si>
    <t>145
_____
190</t>
  </si>
  <si>
    <t>2007
1403
765</t>
  </si>
  <si>
    <t>1594
_____
387</t>
  </si>
  <si>
    <t xml:space="preserve">
_____
50</t>
  </si>
  <si>
    <t>6
88
48</t>
  </si>
  <si>
    <t xml:space="preserve">
_____
15</t>
  </si>
  <si>
    <t>68
10
6</t>
  </si>
  <si>
    <t>10
_____
58</t>
  </si>
  <si>
    <t>222
100
55</t>
  </si>
  <si>
    <t>114
_____
108</t>
  </si>
  <si>
    <t>Раздел 12. ИЮНЬ</t>
  </si>
  <si>
    <t>подвал.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</si>
  <si>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</si>
  <si>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1243,2
_____
3595,9</t>
  </si>
  <si>
    <t>174,53
_____
4,21</t>
  </si>
  <si>
    <t>251
64
37</t>
  </si>
  <si>
    <t>62
_____
180</t>
  </si>
  <si>
    <t>1339
605
330</t>
  </si>
  <si>
    <t>685
_____
606</t>
  </si>
  <si>
    <t>48
_____
2</t>
  </si>
  <si>
    <t>24
10
6</t>
  </si>
  <si>
    <t>10
_____
13</t>
  </si>
  <si>
    <t>159
97
53</t>
  </si>
  <si>
    <t>110
_____
46</t>
  </si>
  <si>
    <t>подвал</t>
  </si>
  <si>
    <t>0,015
88
48</t>
  </si>
  <si>
    <t>75
20
11</t>
  </si>
  <si>
    <t>19
_____
53</t>
  </si>
  <si>
    <t>402
181
99</t>
  </si>
  <si>
    <t>205
_____
183</t>
  </si>
  <si>
    <t>14
_____
1</t>
  </si>
  <si>
    <t>ТЕРр65-15-3
Смена отдельных участков трубопроводов с заготовкой труб в построечных условиях диаметром: 40 мм
100 м трубопровода
1 557,53 = 5 013,63 - 107 x 32,30
НР 88%=103%*0.85 от ФОТ
СП 48%=60%*0.8 от ФОТ</t>
  </si>
  <si>
    <t>1243,2
_____
139,8</t>
  </si>
  <si>
    <t>23
20
11</t>
  </si>
  <si>
    <t>19
_____
1</t>
  </si>
  <si>
    <t>229
181
99</t>
  </si>
  <si>
    <t>205
_____
10</t>
  </si>
  <si>
    <t>ТСЦ-103-0017
Трубы стальные сварные водогазопроводные с резьбой черные обыкновенные (неоцинкованные), диаметр условного прохода: 40 мм, толщина стенки 3,5 мм
м</t>
  </si>
  <si>
    <t>1,605
88
48</t>
  </si>
  <si>
    <t xml:space="preserve">
_____
28,4</t>
  </si>
  <si>
    <t xml:space="preserve">
_____
46</t>
  </si>
  <si>
    <t xml:space="preserve">
_____
151</t>
  </si>
  <si>
    <t>Раздел 13. ИЮЛЬ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</si>
  <si>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</si>
  <si>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0,0006
111
51</t>
  </si>
  <si>
    <t>37
6
3</t>
  </si>
  <si>
    <t>5
_____
31</t>
  </si>
  <si>
    <t>0,3
111
51</t>
  </si>
  <si>
    <t xml:space="preserve">
_____
8</t>
  </si>
  <si>
    <t>ТЕРр65-23-1
Слив и наполнение водой системы отопления: без осмотра системы
1000 м3 объема здания
НР 63%=74%*0.85 от ФОТ
СП 40%=50%*0.8 от ФОТ</t>
  </si>
  <si>
    <t>4
3
2</t>
  </si>
  <si>
    <t>Раздел 14. АВГУСТ</t>
  </si>
  <si>
    <t>Раздел 15. СЕНТЯБРЬ</t>
  </si>
  <si>
    <t>ТЕРр65-9-2
Смена внутренних трубопроводов из стальных труб диаметром: до 20 мм
100 м трубопровода
НР 88%=103%*0.85 от ФОТ
СП 48%=60%*0.8 от ФОТ</t>
  </si>
  <si>
    <t>1044,54
_____
5818,52</t>
  </si>
  <si>
    <t>68,62
_____
2,94</t>
  </si>
  <si>
    <t>208
32
19</t>
  </si>
  <si>
    <t>31
_____
175</t>
  </si>
  <si>
    <t>860
304
166</t>
  </si>
  <si>
    <t>345
_____
504</t>
  </si>
  <si>
    <t>11
_____
1</t>
  </si>
  <si>
    <t>ТЕРр65-9-6
Смена внутренних трубопроводов из стальных труб диаметром: до 50 мм
100 м трубопровода
НР 88%=103%*0.85 от ФОТ
СП 48%=60%*0.8 от ФОТ</t>
  </si>
  <si>
    <t>1640,38
_____
10880,86</t>
  </si>
  <si>
    <t>172,85
_____
4,21</t>
  </si>
  <si>
    <t>190
26
15</t>
  </si>
  <si>
    <t>25
_____
162</t>
  </si>
  <si>
    <t>773
239
131</t>
  </si>
  <si>
    <t>271
_____
488</t>
  </si>
  <si>
    <t>ТСЦ-302-1832
Кран шаровой муфтовый 11Б27П1, диаметром: 20 мм
шт.</t>
  </si>
  <si>
    <t xml:space="preserve">
_____
43,5</t>
  </si>
  <si>
    <t xml:space="preserve">
_____
44</t>
  </si>
  <si>
    <t xml:space="preserve">
_____
116</t>
  </si>
  <si>
    <t>кв.8</t>
  </si>
  <si>
    <t>ТЕРр65-5-1
Прим. протяжа резьб
100 шт.
НР 88%=103%*0.85 от ФОТ
СП 48%=60%*0.8 от ФОТ</t>
  </si>
  <si>
    <t>40
38
22</t>
  </si>
  <si>
    <t>37
_____
3</t>
  </si>
  <si>
    <t>420
360
196</t>
  </si>
  <si>
    <t>409
_____
10</t>
  </si>
  <si>
    <t>Раздел 16. ОКТЯБРЬ</t>
  </si>
  <si>
    <t>ТЕР26-01-054-01
Обертывание поверхности изоляции рулонными материалами насухо с проклейкой швов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м2 поверхности покрытия изоляции
НР 77%=100%*(0.9*0.85) от ФОТ
СП 48%=70%*(0.85*0.8) от ФОТ</t>
  </si>
  <si>
    <t>0,083
77
48</t>
  </si>
  <si>
    <t>401,6
_____
630,91</t>
  </si>
  <si>
    <t>92
30
20</t>
  </si>
  <si>
    <t>33
_____
53</t>
  </si>
  <si>
    <t>655
283
176</t>
  </si>
  <si>
    <t>367
_____
256</t>
  </si>
  <si>
    <t>ТСЦ-101-3402
Прим. велотерм
м2</t>
  </si>
  <si>
    <t>8,3
77
48</t>
  </si>
  <si>
    <t xml:space="preserve">
_____
62,71</t>
  </si>
  <si>
    <t xml:space="preserve">
_____
520</t>
  </si>
  <si>
    <t xml:space="preserve">
_____
1692</t>
  </si>
  <si>
    <t>1 Подъезд</t>
  </si>
  <si>
    <t>ТЕРр61-26-1
Перетирка штукатурки: внутренних помещений
100 м2 перетертой поверхности
НР 67%=79%*0.85 от ФОТ
СП 40%=50%*0.8 от ФОТ</t>
  </si>
  <si>
    <t>0,54
67
40</t>
  </si>
  <si>
    <t>306,52
_____
21,86</t>
  </si>
  <si>
    <t>3,37
_____
1,4</t>
  </si>
  <si>
    <t>179
132
84</t>
  </si>
  <si>
    <t>166
_____
11</t>
  </si>
  <si>
    <t>2
_____
1</t>
  </si>
  <si>
    <t>1888
1227
733</t>
  </si>
  <si>
    <t>1824
_____
56</t>
  </si>
  <si>
    <t>8
_____
8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</si>
  <si>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</si>
  <si>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2
68
40</t>
  </si>
  <si>
    <t>147,72
_____
26,66</t>
  </si>
  <si>
    <t>6,47
_____
1,4</t>
  </si>
  <si>
    <t>362
238
149</t>
  </si>
  <si>
    <t>295
_____
54</t>
  </si>
  <si>
    <t>13
_____
3</t>
  </si>
  <si>
    <t>3641
2237
1316</t>
  </si>
  <si>
    <t>3258
_____
318</t>
  </si>
  <si>
    <t>65
_____
31</t>
  </si>
  <si>
    <t>ТЕРр62-7-5
Улучшенная масляная окраска ранее окрашенных стен: за два раза с расчисткой старой краски до 35%
100 м2 окрашиваемой поверхности
НР 68%=80%*0.85 от ФОТ
СП 40%=50%*0.8 от ФОТ</t>
  </si>
  <si>
    <t>0,6
68
40</t>
  </si>
  <si>
    <t>558,99
_____
777,73</t>
  </si>
  <si>
    <t>9,57
_____
1,4</t>
  </si>
  <si>
    <t>808
269
168</t>
  </si>
  <si>
    <t>335
_____
467</t>
  </si>
  <si>
    <t>6
_____
1</t>
  </si>
  <si>
    <t>5121
2519
1482</t>
  </si>
  <si>
    <t>3696
_____
1395</t>
  </si>
  <si>
    <t>30
_____
9</t>
  </si>
  <si>
    <t>ТЕРр62-9-6
Улучшенная масляная окраска ранее окрашенных окон: за два раза с расчисткой старой краски более 35%
100 м2 окрашиваемой поверхности
НР 68%=80%*0.85 от ФОТ
СП 40%=50%*0.8 от ФОТ</t>
  </si>
  <si>
    <t>0,15
68
40</t>
  </si>
  <si>
    <t>1536,44
_____
975,32</t>
  </si>
  <si>
    <t>378
184
115</t>
  </si>
  <si>
    <t>230
_____
147</t>
  </si>
  <si>
    <t>2957
1729
1017</t>
  </si>
  <si>
    <t>2540
_____
410</t>
  </si>
  <si>
    <t>7
_____
2</t>
  </si>
  <si>
    <t>ТЕРр62-18-1
Окраска масляными составами: деревянных поручней
100 м2 окрашиваемой поверхности
2 073,91 = 2 138,28 - 0,0022 x 29 260,00
НР 68%=80%*0.85 от ФОТ
СП 40%=50%*0.8 от ФОТ</t>
  </si>
  <si>
    <t>0,95
68
40</t>
  </si>
  <si>
    <t>1435,4
_____
628,94</t>
  </si>
  <si>
    <t>1970
1092
683</t>
  </si>
  <si>
    <t>1364
_____
597</t>
  </si>
  <si>
    <t>16975
10232
6019</t>
  </si>
  <si>
    <t>15032
_____
1896</t>
  </si>
  <si>
    <t>47
_____
15</t>
  </si>
  <si>
    <t>ТЕРр65-5-1
Протяжка резьб
100 шт.
НР 88%=103%*0.85 от ФОТ
СП 48%=60%*0.8 от ФОТ</t>
  </si>
  <si>
    <t>20
20
11</t>
  </si>
  <si>
    <t>210
180
98</t>
  </si>
  <si>
    <t>205
_____
4</t>
  </si>
  <si>
    <t>ТЕРр65-25-2
Смена: пробко-спускных кранов
100 шт.
НР 88%=103%*0.85 от ФОТ
СП 48%=60%*0.8 от ФОТ</t>
  </si>
  <si>
    <t>450,6
_____
870,22</t>
  </si>
  <si>
    <t>13
5
3</t>
  </si>
  <si>
    <t>5
_____
8</t>
  </si>
  <si>
    <t>71
44
24</t>
  </si>
  <si>
    <t>50
_____
21</t>
  </si>
  <si>
    <t>кв.25,17</t>
  </si>
  <si>
    <t>0,72
63
40</t>
  </si>
  <si>
    <t>10
7
5</t>
  </si>
  <si>
    <t>109
69
44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</si>
  <si>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</si>
  <si>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</si>
  <si>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</si>
  <si>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</si>
  <si>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403
320
175</t>
  </si>
  <si>
    <t>364
_____
39</t>
  </si>
  <si>
    <t>кв.13</t>
  </si>
  <si>
    <t>0,36
63
40</t>
  </si>
  <si>
    <t>5
4
3</t>
  </si>
  <si>
    <t>54
34
22</t>
  </si>
  <si>
    <t>ТЕРр65-5-1
Ремонт вентилей и клапанов обратных муфтовых диаметром: до 20 мм
100 шт.
НР 88%=103%*0.85 от ФОТ
СП 48%=60%*0.8 от ФОТ</t>
  </si>
  <si>
    <t>ТСЦ-302-1832
Кран шаровой муфтовый 11Б27П1, диаметром: 20 мм
(коронка ПЗ=0,5 (ОЗП=0,5; ЭМ=0,5 к расх.; ЗПМ=0,5; МАТ=0,5 к расх.; ТЗ=0,5; ТЗМ=0,5))
шт.</t>
  </si>
  <si>
    <t xml:space="preserve">
_____
21,75</t>
  </si>
  <si>
    <t>Раздел 17. НОЯБРЬ</t>
  </si>
  <si>
    <t>Подъезд 2</t>
  </si>
  <si>
    <t>1
68
40</t>
  </si>
  <si>
    <t>181
119
75</t>
  </si>
  <si>
    <t>148
_____
27</t>
  </si>
  <si>
    <t>1820
1118
658</t>
  </si>
  <si>
    <t>1629
_____
158</t>
  </si>
  <si>
    <t>33
_____
15</t>
  </si>
  <si>
    <t>0,4
68
40</t>
  </si>
  <si>
    <t>539
180
113</t>
  </si>
  <si>
    <t>224
_____
311</t>
  </si>
  <si>
    <t>4
_____
1</t>
  </si>
  <si>
    <t>3414
1680
988</t>
  </si>
  <si>
    <t>2464
_____
930</t>
  </si>
  <si>
    <t>20
_____
6</t>
  </si>
  <si>
    <t>тамбур</t>
  </si>
  <si>
    <t>27
18
11</t>
  </si>
  <si>
    <t>22
_____
4</t>
  </si>
  <si>
    <t>273
167
98</t>
  </si>
  <si>
    <t>244
_____
24</t>
  </si>
  <si>
    <t>5
_____
2</t>
  </si>
  <si>
    <t>0,3
67
40</t>
  </si>
  <si>
    <t>100
73
46</t>
  </si>
  <si>
    <t>92
_____
7</t>
  </si>
  <si>
    <t>1049
682
407</t>
  </si>
  <si>
    <t>1013
_____
31</t>
  </si>
  <si>
    <t>5
_____
5</t>
  </si>
  <si>
    <t>0,5
68
40</t>
  </si>
  <si>
    <t>90
60
38</t>
  </si>
  <si>
    <t>74
_____
13</t>
  </si>
  <si>
    <t>3
_____
1</t>
  </si>
  <si>
    <t>910
559
329</t>
  </si>
  <si>
    <t>814
_____
80</t>
  </si>
  <si>
    <t>16
_____
8</t>
  </si>
  <si>
    <t>0,18
67
40</t>
  </si>
  <si>
    <t>60
43
28</t>
  </si>
  <si>
    <t>55
_____
4</t>
  </si>
  <si>
    <t>629
409
244</t>
  </si>
  <si>
    <t>608
_____
18</t>
  </si>
  <si>
    <t>0,37
68
40</t>
  </si>
  <si>
    <t>498
166
104</t>
  </si>
  <si>
    <t>207
_____
287</t>
  </si>
  <si>
    <t>3158
1554
914</t>
  </si>
  <si>
    <t>2279
_____
861</t>
  </si>
  <si>
    <t>18
_____
6</t>
  </si>
  <si>
    <t>0,62
68
40</t>
  </si>
  <si>
    <t>1286
713
446</t>
  </si>
  <si>
    <t>890
_____
390</t>
  </si>
  <si>
    <t>11078
6678
3928</t>
  </si>
  <si>
    <t>9810
_____
1237</t>
  </si>
  <si>
    <t>31
_____
10</t>
  </si>
  <si>
    <t>3 подъезд  12.11.2014</t>
  </si>
  <si>
    <t>0,15
67
40</t>
  </si>
  <si>
    <t>50
36
23</t>
  </si>
  <si>
    <t>46
_____
3</t>
  </si>
  <si>
    <t>524
341
204</t>
  </si>
  <si>
    <t>507
_____
15</t>
  </si>
  <si>
    <t>2
_____
2</t>
  </si>
  <si>
    <t>0,11
67
40</t>
  </si>
  <si>
    <t>36
27
17</t>
  </si>
  <si>
    <t>34
_____
2</t>
  </si>
  <si>
    <t>385
251
150</t>
  </si>
  <si>
    <t>372
_____
11</t>
  </si>
  <si>
    <t>0,2
67
40</t>
  </si>
  <si>
    <t>66
48
31</t>
  </si>
  <si>
    <t>61
_____
4</t>
  </si>
  <si>
    <t>699
455
272</t>
  </si>
  <si>
    <t>676
_____
20</t>
  </si>
  <si>
    <t>0,095
68
40</t>
  </si>
  <si>
    <t>240
117
73</t>
  </si>
  <si>
    <t>146
_____
93</t>
  </si>
  <si>
    <t>1873
1095
644</t>
  </si>
  <si>
    <t>1609
_____
259</t>
  </si>
  <si>
    <t>5
_____
1</t>
  </si>
  <si>
    <t>1,2
68
40</t>
  </si>
  <si>
    <t>1616
538
337</t>
  </si>
  <si>
    <t>671
_____
934</t>
  </si>
  <si>
    <t>11
_____
2</t>
  </si>
  <si>
    <t>10243
5039
2964</t>
  </si>
  <si>
    <t>7392
_____
2791</t>
  </si>
  <si>
    <t>60
_____
19</t>
  </si>
  <si>
    <t>2489
1379
862</t>
  </si>
  <si>
    <t>1722
_____
756</t>
  </si>
  <si>
    <t>21442
12925
7603</t>
  </si>
  <si>
    <t>18988
_____
2394</t>
  </si>
  <si>
    <t>4 подъезд</t>
  </si>
  <si>
    <t>ТЕР10-02-041-01
Ограждение лестничных площадок перилами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перил
НР 90%=118%*(0.9*0.85) от ФОТ
СП 43%=63%*(0.85*0.8) от ФОТ</t>
  </si>
  <si>
    <t>0,03
90
43</t>
  </si>
  <si>
    <t>370,69
_____
70,03</t>
  </si>
  <si>
    <t>169,06
_____
9,6</t>
  </si>
  <si>
    <t>18
12
6</t>
  </si>
  <si>
    <t>157
113
54</t>
  </si>
  <si>
    <t>123
_____
7</t>
  </si>
  <si>
    <t>27
_____
3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</si>
  <si>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</si>
  <si>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0,005
65
40</t>
  </si>
  <si>
    <t>2116,11
_____
4194,75</t>
  </si>
  <si>
    <t>34,23
_____
3,51</t>
  </si>
  <si>
    <t>32
8
6</t>
  </si>
  <si>
    <t>11
_____
21</t>
  </si>
  <si>
    <t>198
76
47</t>
  </si>
  <si>
    <t>117
_____
80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</si>
  <si>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</si>
  <si>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0,0374
71
52</t>
  </si>
  <si>
    <t>875,34
_____
2335,16</t>
  </si>
  <si>
    <t>295,63
_____
24,82</t>
  </si>
  <si>
    <t>131
28
22</t>
  </si>
  <si>
    <t>33
_____
87</t>
  </si>
  <si>
    <t>853
263
193</t>
  </si>
  <si>
    <t>361
_____
435</t>
  </si>
  <si>
    <t>57
_____
10</t>
  </si>
  <si>
    <t>ТЕРр58-20-1
Смена обделок из листовой стали (поясков, сандриков, отливов, карнизов) шириной: до 0,4 м
100 м
НР 71%=83%*0.85 от ФОТ
СП 52%=65%*0.8 от ФОТ</t>
  </si>
  <si>
    <t>0,0636
71
52</t>
  </si>
  <si>
    <t>446,4
_____
2267,22</t>
  </si>
  <si>
    <t>6,83
_____
1,12</t>
  </si>
  <si>
    <t>173
23
18</t>
  </si>
  <si>
    <t>28
_____
145</t>
  </si>
  <si>
    <t>706
223
163</t>
  </si>
  <si>
    <t>313
_____
391</t>
  </si>
  <si>
    <t>25.11.2014</t>
  </si>
  <si>
    <t>3,4 подъезд</t>
  </si>
  <si>
    <t>0,01
65
40</t>
  </si>
  <si>
    <t>63
16
11</t>
  </si>
  <si>
    <t>21
_____
42</t>
  </si>
  <si>
    <t>395
151
93</t>
  </si>
  <si>
    <t>233
_____
160</t>
  </si>
  <si>
    <t>ТЕРр58-19-1
Смена мелких покрытий из листовой стали в кровлях из рулонных и штучных материалов: разжелобков
100 м покрытия
НР 71%=83%*0.85 от ФОТ
СП 52%=65%*0.8 от ФОТ</t>
  </si>
  <si>
    <t>0,022
71
52</t>
  </si>
  <si>
    <t>1562,62
_____
5425,4</t>
  </si>
  <si>
    <t>9,54
_____
1,82</t>
  </si>
  <si>
    <t>154
28
22</t>
  </si>
  <si>
    <t>34
_____
120</t>
  </si>
  <si>
    <t>692
269
197</t>
  </si>
  <si>
    <t>379
_____
312</t>
  </si>
  <si>
    <t>ТЕРр56-10-1
Снятие дверных полотен
100 м2 дверных полотен
НР 70%=82%*0.85 от ФОТ
СП 50%=62%*0.8 от ФОТ</t>
  </si>
  <si>
    <t>0,0126
70
50</t>
  </si>
  <si>
    <t>51
36
26</t>
  </si>
  <si>
    <t>ТЕРр56-21-1
Установка полотен: наружных кроме балконных
100 полотен
НР 70%=82%*0.85 от ФОТ
СП 50%=62%*0.8 от ФОТ</t>
  </si>
  <si>
    <t>0,01
70
50</t>
  </si>
  <si>
    <t>1987,06
_____
7313,85</t>
  </si>
  <si>
    <t>192,51
_____
24,25</t>
  </si>
  <si>
    <t>95
16
12</t>
  </si>
  <si>
    <t>20
_____
73</t>
  </si>
  <si>
    <t>470
155
111</t>
  </si>
  <si>
    <t>219
_____
241</t>
  </si>
  <si>
    <t>10
_____
3</t>
  </si>
  <si>
    <t>ТСЦ-507-5008
Муфта полипропиленовая соединительная диаметром 25 мм
шт.</t>
  </si>
  <si>
    <t xml:space="preserve">
_____
0,95</t>
  </si>
  <si>
    <t xml:space="preserve">
_____
87</t>
  </si>
  <si>
    <t xml:space="preserve">
_____
233</t>
  </si>
  <si>
    <t>26
9
5</t>
  </si>
  <si>
    <t>9
_____
17</t>
  </si>
  <si>
    <t>141
87
48</t>
  </si>
  <si>
    <t>99
_____
42</t>
  </si>
  <si>
    <t>Раздел 18. ДЕКАБРЬ</t>
  </si>
  <si>
    <t>0,0084
111
51</t>
  </si>
  <si>
    <t>133
9
4</t>
  </si>
  <si>
    <t>7
_____
124</t>
  </si>
  <si>
    <t>518
83
38</t>
  </si>
  <si>
    <t>75
_____
434</t>
  </si>
  <si>
    <t>4,2
111
51</t>
  </si>
  <si>
    <t xml:space="preserve">
_____
110</t>
  </si>
  <si>
    <t xml:space="preserve">
_____
507</t>
  </si>
  <si>
    <t>100
26
15</t>
  </si>
  <si>
    <t>25
_____
72</t>
  </si>
  <si>
    <t>536
242
132</t>
  </si>
  <si>
    <t>274
_____
243</t>
  </si>
  <si>
    <t>50
12
7</t>
  </si>
  <si>
    <t>12
_____
36</t>
  </si>
  <si>
    <t>268
121
66</t>
  </si>
  <si>
    <t>137
_____
121</t>
  </si>
  <si>
    <t>37
15
9</t>
  </si>
  <si>
    <t>15
_____
21</t>
  </si>
  <si>
    <t>239
145
79</t>
  </si>
  <si>
    <t>165
_____
70</t>
  </si>
  <si>
    <t>кв.4,7</t>
  </si>
  <si>
    <t>ТЕР29-01-181-01
Устройство гидроизоляции
1 т металлоконструкций изоляции
1 078,74 = 15 810,14 - 0,014 x 17 290,00 - 1 x 14 489,34
НР 111%=145%*(0.9*0.85) от ФОТ
СП 51%=75%*(0.85*0.8) от ФОТ</t>
  </si>
  <si>
    <t>0,0005
111
51</t>
  </si>
  <si>
    <t>811,45
_____
71,88</t>
  </si>
  <si>
    <t>5
4
2</t>
  </si>
  <si>
    <t>0,5
111
51</t>
  </si>
  <si>
    <t xml:space="preserve">
_____
13</t>
  </si>
  <si>
    <t xml:space="preserve">
_____
60</t>
  </si>
  <si>
    <t>16
10
6</t>
  </si>
  <si>
    <t>Итого прямые затраты по акту</t>
  </si>
  <si>
    <t>11002
_____
12605</t>
  </si>
  <si>
    <t>226
_____
23</t>
  </si>
  <si>
    <t>121275
_____
37626</t>
  </si>
  <si>
    <t>1198
_____
283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</si>
  <si>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</si>
  <si>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</si>
  <si>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</si>
  <si>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</si>
  <si>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</si>
  <si>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</si>
  <si>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</si>
  <si>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</si>
  <si>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</si>
  <si>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</si>
  <si>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Тоннели и метрополитены, закрытый способ работ</t>
  </si>
  <si>
    <t xml:space="preserve">    Теплоизоляционные работы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</si>
  <si>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</si>
  <si>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</si>
  <si>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Деревянные конструкции</t>
  </si>
  <si>
    <t xml:space="preserve">    Стекольные, обойные и облицовочные работы (ремонтно-строительные)</t>
  </si>
  <si>
    <t xml:space="preserve">    Крыши, кровли (ремонтно-строительные)</t>
  </si>
  <si>
    <t xml:space="preserve">    Проемы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</si>
  <si>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</si>
  <si>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</si>
  <si>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</si>
  <si>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</si>
  <si>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</si>
  <si>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</si>
  <si>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</si>
  <si>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</si>
  <si>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</si>
  <si>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</si>
  <si>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1-2-1</t>
  </si>
  <si>
    <t>Затраты труда рабочих (ср 2,1)</t>
  </si>
  <si>
    <t xml:space="preserve">9,95
</t>
  </si>
  <si>
    <t xml:space="preserve">109,62
</t>
  </si>
  <si>
    <t>1-2-2</t>
  </si>
  <si>
    <t>Затраты труда рабочих (ср 2,2)</t>
  </si>
  <si>
    <t xml:space="preserve">10,04
</t>
  </si>
  <si>
    <t xml:space="preserve">110,69
</t>
  </si>
  <si>
    <t>1-2-5</t>
  </si>
  <si>
    <t>Затраты труда рабочих (ср 2,5)</t>
  </si>
  <si>
    <t xml:space="preserve">10,33
</t>
  </si>
  <si>
    <t xml:space="preserve">113,91
</t>
  </si>
  <si>
    <t>1-2-9</t>
  </si>
  <si>
    <t>Затраты труда рабочих (ср 2,9)</t>
  </si>
  <si>
    <t xml:space="preserve">10,69
</t>
  </si>
  <si>
    <t xml:space="preserve">117,79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</si>
  <si>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</si>
  <si>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</si>
  <si>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</si>
  <si>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</si>
  <si>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</si>
  <si>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</si>
  <si>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</si>
  <si>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</si>
  <si>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1-3-2</t>
  </si>
  <si>
    <t>Затраты труда рабочих (ср 3,2)</t>
  </si>
  <si>
    <t xml:space="preserve">11,05
</t>
  </si>
  <si>
    <t xml:space="preserve">121,81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</si>
  <si>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</si>
  <si>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</si>
  <si>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</si>
  <si>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</si>
  <si>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</si>
  <si>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</si>
  <si>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</si>
  <si>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</si>
  <si>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</si>
  <si>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</si>
  <si>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</si>
  <si>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</si>
  <si>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</si>
  <si>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</si>
  <si>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</si>
  <si>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</si>
  <si>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</si>
  <si>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</si>
  <si>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</si>
  <si>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</si>
  <si>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1-4-2</t>
  </si>
  <si>
    <t>Затраты труда рабочих (ср 4,2)</t>
  </si>
  <si>
    <t xml:space="preserve">12,54
</t>
  </si>
  <si>
    <t xml:space="preserve">138,16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</si>
  <si>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</si>
  <si>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</si>
  <si>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</si>
  <si>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</si>
  <si>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</si>
  <si>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</si>
  <si>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</si>
  <si>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</si>
  <si>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</si>
  <si>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</si>
  <si>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663
</t>
  </si>
  <si>
    <t>ГК ЕТО, пост.№ 4/1</t>
  </si>
  <si>
    <t>Лебедки ручные и рычажные тяговым усилием: 14,72 кН (1,5 т)</t>
  </si>
  <si>
    <t xml:space="preserve">1,06
</t>
  </si>
  <si>
    <t xml:space="preserve">5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</si>
  <si>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</si>
  <si>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</si>
  <si>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</si>
  <si>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</si>
  <si>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</si>
  <si>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</si>
  <si>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</si>
  <si>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</si>
  <si>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</si>
  <si>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</si>
  <si>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Установки для гидравлических испытаний трубопроводов, давление нагнетания: низкое 0,1 МПа (1 кгс/см2), высокое 10 МПа (100 кгс/см2)</t>
  </si>
  <si>
    <t xml:space="preserve">9,87
</t>
  </si>
  <si>
    <t xml:space="preserve">13
</t>
  </si>
  <si>
    <t>Котлы битумные: передвижные 400 л</t>
  </si>
  <si>
    <t xml:space="preserve">32,24
</t>
  </si>
  <si>
    <t xml:space="preserve">100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</si>
  <si>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</si>
  <si>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</si>
  <si>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</si>
  <si>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</si>
  <si>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>Дрели: электрические</t>
  </si>
  <si>
    <t xml:space="preserve">2,32
</t>
  </si>
  <si>
    <t xml:space="preserve">11
</t>
  </si>
  <si>
    <t>Установки: для изготовления бандажей, диафрагм, пряжек</t>
  </si>
  <si>
    <t xml:space="preserve">1,99
</t>
  </si>
  <si>
    <t xml:space="preserve">12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</si>
  <si>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</si>
  <si>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</si>
  <si>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</si>
  <si>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</si>
  <si>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</si>
  <si>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</si>
  <si>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</si>
  <si>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</si>
  <si>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73,56
</t>
  </si>
  <si>
    <t>ГК ЕТО №4/1 от 31.01.2014 г., п.370</t>
  </si>
  <si>
    <t>101-0072</t>
  </si>
  <si>
    <t>Битумы нефтяные строительные изоляционные БНИ-IV-3, БНИ-IV, БНИ-V</t>
  </si>
  <si>
    <t xml:space="preserve">т
</t>
  </si>
  <si>
    <t xml:space="preserve">3390
</t>
  </si>
  <si>
    <t xml:space="preserve">18632,61
</t>
  </si>
  <si>
    <t>Среднее (13.02.030,13.02.032)</t>
  </si>
  <si>
    <t>101-0173</t>
  </si>
  <si>
    <t>Гвозди проволочные оцинкованные для асбестоцементной кровли: 4,5х120 мм</t>
  </si>
  <si>
    <t xml:space="preserve">9900
</t>
  </si>
  <si>
    <t xml:space="preserve">53988,84
</t>
  </si>
  <si>
    <t>Среднее (08.05.123, 08.05.128.2, 08.05.1233,08.05.128.1)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</si>
  <si>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</si>
  <si>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</si>
  <si>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</si>
  <si>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</si>
  <si>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</si>
  <si>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</si>
  <si>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</si>
  <si>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</si>
  <si>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</si>
  <si>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</si>
  <si>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</si>
  <si>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</si>
  <si>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</si>
  <si>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</si>
  <si>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</si>
  <si>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</si>
  <si>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101-0426</t>
  </si>
  <si>
    <t>Краски масляные и алкидные, готовые к применению белила цинковые: МА-22</t>
  </si>
  <si>
    <t xml:space="preserve">19550
</t>
  </si>
  <si>
    <t xml:space="preserve">44224,06
</t>
  </si>
  <si>
    <t>ГК ЕТО №4/1 от 31.01.2014 г., п.111</t>
  </si>
  <si>
    <t>101-0453</t>
  </si>
  <si>
    <t>Краски цветные, готовые к применению для внутренних работ МА-25: красно-коричневая</t>
  </si>
  <si>
    <t xml:space="preserve">17060
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</si>
  <si>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</si>
  <si>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</si>
  <si>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>101-0488</t>
  </si>
  <si>
    <t>Купорос медный марки: А</t>
  </si>
  <si>
    <t xml:space="preserve">10700
</t>
  </si>
  <si>
    <t xml:space="preserve">105994,6
</t>
  </si>
  <si>
    <t>26.02.075</t>
  </si>
  <si>
    <t>101-0540</t>
  </si>
  <si>
    <t>Лента стальная упаковочная, мягкая, нормальной точности 0,7х20-50 мм</t>
  </si>
  <si>
    <t xml:space="preserve">6640
</t>
  </si>
  <si>
    <t xml:space="preserve">39941,55
</t>
  </si>
  <si>
    <t>ГК ЕТО №4/1 от 31.01.2014 г., п.113</t>
  </si>
  <si>
    <t>101-0612</t>
  </si>
  <si>
    <t>Мастика клеящая морозостойкая битумно-масляная МБ-50</t>
  </si>
  <si>
    <t xml:space="preserve">8550
</t>
  </si>
  <si>
    <t xml:space="preserve">30374,38
</t>
  </si>
  <si>
    <t>Среднее (11.02.0645,11.02.079)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</si>
  <si>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</si>
  <si>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</si>
  <si>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</si>
  <si>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</si>
  <si>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</si>
  <si>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101-0782</t>
  </si>
  <si>
    <t>Поковки из квадратных заготовок, масса: 1,8 кг</t>
  </si>
  <si>
    <t xml:space="preserve">10190
</t>
  </si>
  <si>
    <t xml:space="preserve">49984,67
</t>
  </si>
  <si>
    <t>ГК ЕТО №4/1 от 31.01.2014 г., п.117</t>
  </si>
  <si>
    <t>101-0794</t>
  </si>
  <si>
    <t>Проволока канатная оцинкованная, диаметром: 2,6 мм</t>
  </si>
  <si>
    <t xml:space="preserve">10490
</t>
  </si>
  <si>
    <t xml:space="preserve">57284,61
</t>
  </si>
  <si>
    <t>08.05.292</t>
  </si>
  <si>
    <t>101-0894</t>
  </si>
  <si>
    <t>Скобяные изделия при заполнении отдельными элементами дверей в помещение: однопольных</t>
  </si>
  <si>
    <t xml:space="preserve">компл.
</t>
  </si>
  <si>
    <t xml:space="preserve">72,7
</t>
  </si>
  <si>
    <t xml:space="preserve">238,87
</t>
  </si>
  <si>
    <t>08.06.030*2+08.06.401+08.06.160*2+08.06.202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</si>
  <si>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</si>
  <si>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</si>
  <si>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</si>
  <si>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</si>
  <si>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</si>
  <si>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101-1245</t>
  </si>
  <si>
    <t>Стекло листовое площадью до 1,0 м2, 1 группы, толщиной 3 мм, марки: М5</t>
  </si>
  <si>
    <t xml:space="preserve">20,2
</t>
  </si>
  <si>
    <t xml:space="preserve">89,63
</t>
  </si>
  <si>
    <t>ГК ЕТО №4/1 от 31.01.2014 г., п.379</t>
  </si>
  <si>
    <t>101-1488</t>
  </si>
  <si>
    <t>Шурупы с шестигранной головкой: 12х70 мм</t>
  </si>
  <si>
    <t xml:space="preserve">11472
</t>
  </si>
  <si>
    <t xml:space="preserve">49807,03
</t>
  </si>
  <si>
    <t>08.05.1593</t>
  </si>
  <si>
    <t>101-1513</t>
  </si>
  <si>
    <t>Электроды диаметром: 4 мм Э42</t>
  </si>
  <si>
    <t xml:space="preserve">11520
</t>
  </si>
  <si>
    <t xml:space="preserve">54738,99
</t>
  </si>
  <si>
    <t>08.07.006</t>
  </si>
  <si>
    <t>101-1522</t>
  </si>
  <si>
    <t>Электроды диаметром: 5 мм Э42А</t>
  </si>
  <si>
    <t xml:space="preserve">10660
</t>
  </si>
  <si>
    <t>08.07.007</t>
  </si>
  <si>
    <t>101-1596</t>
  </si>
  <si>
    <t>Шкурка шлифовальная двухслойная с зернистостью 40-25</t>
  </si>
  <si>
    <t xml:space="preserve">38,7
</t>
  </si>
  <si>
    <t xml:space="preserve">128,6
</t>
  </si>
  <si>
    <t>Среднее (34.08.0544, 34.08.0543)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</si>
  <si>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</si>
  <si>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</si>
  <si>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</si>
  <si>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</si>
  <si>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</si>
  <si>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</si>
  <si>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</si>
  <si>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</si>
  <si>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</si>
  <si>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</si>
  <si>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</si>
  <si>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</si>
  <si>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</si>
  <si>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</si>
  <si>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</si>
  <si>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</si>
  <si>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101-1712</t>
  </si>
  <si>
    <t>Шпатлевка клеевая</t>
  </si>
  <si>
    <t xml:space="preserve">4950
</t>
  </si>
  <si>
    <t xml:space="preserve">18384,93
</t>
  </si>
  <si>
    <t>13.01.138</t>
  </si>
  <si>
    <t>101-1714</t>
  </si>
  <si>
    <t>Болты с гайками и шайбами строительные</t>
  </si>
  <si>
    <t xml:space="preserve">17290
</t>
  </si>
  <si>
    <t xml:space="preserve">45086,63
</t>
  </si>
  <si>
    <t>ГК ЕТО №4/1 от 31.01.2014 г., п.139</t>
  </si>
  <si>
    <t>101-1757</t>
  </si>
  <si>
    <t>Ветошь</t>
  </si>
  <si>
    <t xml:space="preserve">7,02
</t>
  </si>
  <si>
    <t xml:space="preserve">35,6
</t>
  </si>
  <si>
    <t>26.10.030</t>
  </si>
  <si>
    <t>101-1770</t>
  </si>
  <si>
    <t>Толь с крупнозернистой посыпкой марки ТВК-350</t>
  </si>
  <si>
    <t xml:space="preserve">7,57
</t>
  </si>
  <si>
    <t xml:space="preserve">27,38
</t>
  </si>
  <si>
    <t>11.01.328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</si>
  <si>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</si>
  <si>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</si>
  <si>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</si>
  <si>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</si>
  <si>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</si>
  <si>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101-1815</t>
  </si>
  <si>
    <t>Краски сухие для внутренних работ</t>
  </si>
  <si>
    <t xml:space="preserve">7970
</t>
  </si>
  <si>
    <t xml:space="preserve">21443,18
</t>
  </si>
  <si>
    <t>Среднее (14.01.208, 14.01.2082, 14.01.2083, 14.01.2084, 14.01.069)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</si>
  <si>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</si>
  <si>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</si>
  <si>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</si>
  <si>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</si>
  <si>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</si>
  <si>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101-2201</t>
  </si>
  <si>
    <t>Дюбели распорные полиэтиленовые: 6х30 мм</t>
  </si>
  <si>
    <t xml:space="preserve">10 шт.
</t>
  </si>
  <si>
    <t xml:space="preserve">1,49
</t>
  </si>
  <si>
    <t xml:space="preserve">1,54
</t>
  </si>
  <si>
    <t>08.05.140</t>
  </si>
  <si>
    <t>101-2449</t>
  </si>
  <si>
    <t>Кольца резиновые для: чугунных напорных труб диаметром 50-300 мм</t>
  </si>
  <si>
    <t xml:space="preserve">116
</t>
  </si>
  <si>
    <t xml:space="preserve">659,99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</si>
  <si>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</si>
  <si>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</si>
  <si>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</si>
  <si>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</si>
  <si>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</si>
  <si>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</si>
  <si>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</si>
  <si>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</si>
  <si>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</si>
  <si>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</si>
  <si>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</si>
  <si>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</si>
  <si>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</si>
  <si>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</si>
  <si>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</si>
  <si>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</si>
  <si>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</si>
  <si>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103-0049</t>
  </si>
  <si>
    <t>Трубы стальные сварные водогазопроводные с резьбой оцинкованные обыкновенные, диаметр условного прохода: 15 мм, толщина стенки 2,8 мм</t>
  </si>
  <si>
    <t xml:space="preserve">18,9
</t>
  </si>
  <si>
    <t xml:space="preserve">55,61
</t>
  </si>
  <si>
    <t>ГК ЕТО №4/1 от 31.01.2014 г., п.186*1.29/1000</t>
  </si>
  <si>
    <t>103-1460</t>
  </si>
  <si>
    <t>Трубы металлополимерные многослойные для горячего водоснабжения, давлением 1 МПа (10 кгс/см2), для температуры до 95 градусов С, диаметром: 25 мм</t>
  </si>
  <si>
    <t xml:space="preserve">28,86
</t>
  </si>
  <si>
    <t xml:space="preserve">58,34
</t>
  </si>
  <si>
    <t>Среднее (15.02.347,15.02.352,15.02.370.2)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</si>
  <si>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</si>
  <si>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</si>
  <si>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</si>
  <si>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</si>
  <si>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</si>
  <si>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113-0079</t>
  </si>
  <si>
    <t>Лак БТ-577</t>
  </si>
  <si>
    <t xml:space="preserve">13990
</t>
  </si>
  <si>
    <t xml:space="preserve">41919,93
</t>
  </si>
  <si>
    <t>14.01.256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</si>
  <si>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</si>
  <si>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</si>
  <si>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</si>
  <si>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</si>
  <si>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</si>
  <si>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301-1225</t>
  </si>
  <si>
    <t>Кронштейны для радиаторов стальных спаренных марки КР1-РС</t>
  </si>
  <si>
    <t xml:space="preserve">11,8
</t>
  </si>
  <si>
    <t xml:space="preserve">36,61
</t>
  </si>
  <si>
    <t>21.01.4518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</si>
  <si>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</si>
  <si>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</si>
  <si>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</si>
  <si>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</si>
  <si>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</si>
  <si>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301-3361</t>
  </si>
  <si>
    <t>Водный раствор нитрата и карбоната</t>
  </si>
  <si>
    <t xml:space="preserve">48,4
</t>
  </si>
  <si>
    <t xml:space="preserve">349,46
</t>
  </si>
  <si>
    <t>Код ОКП 21 43</t>
  </si>
  <si>
    <t>302-0474</t>
  </si>
  <si>
    <t>Краны для спуска воздуха СТД 7073В, латунные</t>
  </si>
  <si>
    <t xml:space="preserve">7,21
</t>
  </si>
  <si>
    <t xml:space="preserve">16,17
</t>
  </si>
  <si>
    <t>20.03.890</t>
  </si>
  <si>
    <t>302-0888</t>
  </si>
  <si>
    <t>Узлы укрупненные монтажные (трубопроводы) из стальных водогазопроводных : оцинкованных труб с гильзами для водоснабжения диаметром 20 мм</t>
  </si>
  <si>
    <t xml:space="preserve">57,62
</t>
  </si>
  <si>
    <t xml:space="preserve">165,39
</t>
  </si>
  <si>
    <t>ГК ЕТО №4/1 от 31.01.2014 г., п.394.1</t>
  </si>
  <si>
    <t>302-0892</t>
  </si>
  <si>
    <t>Узлы укрупненные монтажные (трубопроводы) из стальных водогазопроводных : оцинкованных труб с гильзами для водоснабжения диаметром 50 мм</t>
  </si>
  <si>
    <t xml:space="preserve">107,57
</t>
  </si>
  <si>
    <t xml:space="preserve">319,69
</t>
  </si>
  <si>
    <t>ГК ЕТО №4/1 от 31.01.2014 г., п.396.1</t>
  </si>
  <si>
    <t>302-0894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</si>
  <si>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</si>
  <si>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 xml:space="preserve">154,93
</t>
  </si>
  <si>
    <t xml:space="preserve">459,7
</t>
  </si>
  <si>
    <t>ГК ЕТО №4/1 от 31.01.2014 г., п.397.1</t>
  </si>
  <si>
    <t>302-1134</t>
  </si>
  <si>
    <t>Вентили проходные муфтовые: 15KЧ18Р для воды, давлением 1,6 МПа (16 кгс/см2), диаметром 15 мм</t>
  </si>
  <si>
    <t xml:space="preserve">шт.
</t>
  </si>
  <si>
    <t xml:space="preserve">16,4
</t>
  </si>
  <si>
    <t xml:space="preserve">73,27
</t>
  </si>
  <si>
    <t>20.02.321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</si>
  <si>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</si>
  <si>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</si>
  <si>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</si>
  <si>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</si>
  <si>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</si>
  <si>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</si>
  <si>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</si>
  <si>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</si>
  <si>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220,56
</t>
  </si>
  <si>
    <t>Среднее (15.02.035.2,15.02.037.8)*(1.6)</t>
  </si>
  <si>
    <t>402-0083</t>
  </si>
  <si>
    <t>Раствор готовый отделочный тяжелый: цементно-известковый 1:1:6</t>
  </si>
  <si>
    <t xml:space="preserve">642
</t>
  </si>
  <si>
    <t xml:space="preserve">3009,08
</t>
  </si>
  <si>
    <t>ГК ЕТО №4/1 от 31.01.2014 г., п.081</t>
  </si>
  <si>
    <t>405-0253</t>
  </si>
  <si>
    <t>Известь строительная: негашеная комовая, сорт I</t>
  </si>
  <si>
    <t xml:space="preserve">722,97
</t>
  </si>
  <si>
    <t xml:space="preserve">4293,15
</t>
  </si>
  <si>
    <t>ГК ЕТО №4/1 от 31.01.2014 г., п.372</t>
  </si>
  <si>
    <t>409-0639</t>
  </si>
  <si>
    <t>Пемза шлаковая (щебень пористый из металлургического шлака), марка 600, фракция 5-10 мм</t>
  </si>
  <si>
    <t xml:space="preserve">369,53
</t>
  </si>
  <si>
    <t>Среднее (07.01.060, 07.01.1116, 07.01.020,07.01.081.1)</t>
  </si>
  <si>
    <t>411-0001</t>
  </si>
  <si>
    <t>Вода</t>
  </si>
  <si>
    <t xml:space="preserve">3,11
</t>
  </si>
  <si>
    <t xml:space="preserve">21,79
</t>
  </si>
  <si>
    <t>Среднее (26.01.015, 26.01.017)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</si>
  <si>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</si>
  <si>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</si>
  <si>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</si>
  <si>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</si>
  <si>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</si>
  <si>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</si>
  <si>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</si>
  <si>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</si>
  <si>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</si>
  <si>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</si>
  <si>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ТСЦ-101-1793</t>
  </si>
  <si>
    <t>Манжеты резиновые</t>
  </si>
  <si>
    <t xml:space="preserve">15,1
</t>
  </si>
  <si>
    <t xml:space="preserve">38,57
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</si>
  <si>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</si>
  <si>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</si>
  <si>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</si>
  <si>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</si>
  <si>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ТСЦ-101-3402</t>
  </si>
  <si>
    <t>Прим. велотерм</t>
  </si>
  <si>
    <t xml:space="preserve">62,71
</t>
  </si>
  <si>
    <t xml:space="preserve">203,87
</t>
  </si>
  <si>
    <t>ТСЦ-103-0017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</si>
  <si>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</si>
  <si>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</si>
  <si>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</si>
  <si>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ТСЦ-302-1150</t>
  </si>
  <si>
    <t>Вентиль проходной для полипропиленовых трубопроводов диаметром 20 мм</t>
  </si>
  <si>
    <t xml:space="preserve">62,35
</t>
  </si>
  <si>
    <t xml:space="preserve">111,78
</t>
  </si>
  <si>
    <t>ТСЦ-302-1236</t>
  </si>
  <si>
    <t>Сгоны стальные с муфтой и контргайкой, диаметром: 15 мм</t>
  </si>
  <si>
    <t xml:space="preserve">17,6
</t>
  </si>
  <si>
    <t xml:space="preserve">27,97
</t>
  </si>
  <si>
    <t>ТСЦ-302-1237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</si>
  <si>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</si>
  <si>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</si>
  <si>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</si>
  <si>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116,75
</t>
  </si>
  <si>
    <t>ТСЦ-302-1309</t>
  </si>
  <si>
    <t>Вентили проходные муфтовые 15Б1П для воды и пара давлением 1,6 МПа (16 кгс/см2), диаметром 15 мм</t>
  </si>
  <si>
    <t xml:space="preserve">21,1
</t>
  </si>
  <si>
    <t xml:space="preserve">129,7
</t>
  </si>
  <si>
    <t>ТСЦ-302-1483</t>
  </si>
  <si>
    <t>Кран шаровой В-В размером: 1/2"</t>
  </si>
  <si>
    <t xml:space="preserve">131,41
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</si>
  <si>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</si>
  <si>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</si>
  <si>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</si>
  <si>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</si>
  <si>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ТСЦ-302-3234</t>
  </si>
  <si>
    <t>Контргайка</t>
  </si>
  <si>
    <t xml:space="preserve">2,41
</t>
  </si>
  <si>
    <t xml:space="preserve">17,57
</t>
  </si>
  <si>
    <t>ТСЦ-302-3246</t>
  </si>
  <si>
    <t>Угольники прямые</t>
  </si>
  <si>
    <t xml:space="preserve">77,7
</t>
  </si>
  <si>
    <t xml:space="preserve">363,24
</t>
  </si>
  <si>
    <t>ТСЦ-507-0723</t>
  </si>
  <si>
    <t>Заглушка полиэтиленовая (ревизия) с удлиненным хвостовиком SDR 11, диаметр: 110 мм (ТУ2248-001-18425183-01)</t>
  </si>
  <si>
    <t xml:space="preserve">103,75
</t>
  </si>
  <si>
    <t xml:space="preserve">182,63
</t>
  </si>
  <si>
    <t>ТСЦ-507-0779</t>
  </si>
  <si>
    <t>Переход: «полиэтилен-сталь 110х108»</t>
  </si>
  <si>
    <t xml:space="preserve">700
</t>
  </si>
  <si>
    <t xml:space="preserve">896,57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</si>
  <si>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</si>
  <si>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</si>
  <si>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</si>
  <si>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</si>
  <si>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</si>
  <si>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</si>
  <si>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</si>
  <si>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</si>
  <si>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</si>
  <si>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</si>
  <si>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</si>
  <si>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</si>
  <si>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ТСЦ-507-5056</t>
  </si>
  <si>
    <t>Муфта полипропиленовая переходная диаметром 25х20 мм</t>
  </si>
  <si>
    <t xml:space="preserve">0,97
</t>
  </si>
  <si>
    <t xml:space="preserve">4,41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</si>
  <si>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</si>
  <si>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</si>
  <si>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</si>
  <si>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</si>
  <si>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</si>
  <si>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101-9120</t>
  </si>
  <si>
    <t>Материал рулонный</t>
  </si>
  <si>
    <t>103-9140</t>
  </si>
  <si>
    <t>Арматура муфтовая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</si>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</sst>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3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30" xfId="0" applyFont="1" applyBorder="1" applyAlignment="1">
      <alignment horizontal="left" vertical="top" wrapText="1"/>
    </xf>
    <xf numFmtId="0" fontId="21" fillId="0" borderId="30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  <xf numFmtId="14" fontId="9" fillId="0" borderId="17" xfId="23" applyNumberFormat="1" applyFont="1" applyBorder="1" applyAlignment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303"/>
  <sheetViews>
    <sheetView showGridLines="0" tabSelected="1" topLeftCell="A256" zoomScale="70" zoomScaleNormal="70" workbookViewId="0">
      <selection activeCell="C60" sqref="C6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999.3</v>
      </c>
      <c r="X14" s="27">
        <v>999.3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1.89</v>
      </c>
      <c r="X15" s="27">
        <v>1.89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72">
        <v>42004</v>
      </c>
      <c r="K19" s="107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1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1172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41390.36/1000</f>
        <v>41.390360000000001</v>
      </c>
      <c r="I27" s="85"/>
      <c r="J27" s="35" t="s">
        <v>6</v>
      </c>
      <c r="K27" s="86">
        <f>306744.57/1000</f>
        <v>306.74457000000001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1.00119</v>
      </c>
      <c r="I30" s="85"/>
      <c r="J30" s="35" t="s">
        <v>8</v>
      </c>
      <c r="K30" s="86">
        <f>(X14+X15)/1000</f>
        <v>1.00119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11025</v>
      </c>
      <c r="Z30" s="71">
        <v>9136</v>
      </c>
      <c r="AA30" s="71">
        <v>5681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11025/1000</f>
        <v>11.025</v>
      </c>
      <c r="I31" s="85"/>
      <c r="J31" s="35" t="s">
        <v>6</v>
      </c>
      <c r="K31" s="86">
        <f>121558/1000</f>
        <v>121.55800000000001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121558</v>
      </c>
      <c r="Z31" s="72">
        <v>85648</v>
      </c>
      <c r="AA31" s="72">
        <v>50069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3">
        <v>1</v>
      </c>
      <c r="B39" s="124">
        <v>2</v>
      </c>
      <c r="C39" s="125">
        <v>3</v>
      </c>
      <c r="D39" s="125">
        <v>4</v>
      </c>
      <c r="E39" s="126">
        <v>5</v>
      </c>
      <c r="F39" s="126">
        <v>6</v>
      </c>
      <c r="G39" s="126">
        <v>7</v>
      </c>
      <c r="H39" s="126">
        <v>8</v>
      </c>
      <c r="I39" s="126">
        <v>9</v>
      </c>
      <c r="J39" s="126">
        <v>10</v>
      </c>
      <c r="K39" s="126">
        <v>11</v>
      </c>
      <c r="L39" s="126">
        <v>12</v>
      </c>
      <c r="M39" s="126"/>
      <c r="N39" s="126"/>
      <c r="O39" s="126"/>
      <c r="P39" s="126"/>
      <c r="Q39" s="126"/>
      <c r="R39" s="126"/>
      <c r="S39" s="126"/>
      <c r="T39" s="126"/>
      <c r="U39" s="126"/>
      <c r="V39" s="126">
        <v>13</v>
      </c>
    </row>
    <row r="40" spans="1:22" ht="19.350000000000001" customHeight="1" x14ac:dyDescent="0.25">
      <c r="A40" s="127" t="s">
        <v>71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</row>
    <row r="41" spans="1:22" ht="68.400000000000006" x14ac:dyDescent="0.25">
      <c r="A41" s="129">
        <v>1</v>
      </c>
      <c r="B41" s="130">
        <v>1</v>
      </c>
      <c r="C41" s="131" t="s">
        <v>72</v>
      </c>
      <c r="D41" s="132" t="s">
        <v>73</v>
      </c>
      <c r="E41" s="133">
        <v>2250.2399999999998</v>
      </c>
      <c r="F41" s="134" t="s">
        <v>74</v>
      </c>
      <c r="G41" s="133" t="s">
        <v>75</v>
      </c>
      <c r="H41" s="133" t="s">
        <v>76</v>
      </c>
      <c r="I41" s="133" t="s">
        <v>77</v>
      </c>
      <c r="J41" s="133"/>
      <c r="K41" s="133" t="s">
        <v>78</v>
      </c>
      <c r="L41" s="134" t="s">
        <v>79</v>
      </c>
      <c r="M41" s="134"/>
      <c r="N41" s="134" t="s">
        <v>80</v>
      </c>
      <c r="O41" s="134"/>
      <c r="P41" s="134"/>
      <c r="Q41" s="134"/>
      <c r="R41" s="134"/>
      <c r="S41" s="134"/>
      <c r="T41" s="134"/>
      <c r="U41" s="134"/>
      <c r="V41" s="134"/>
    </row>
    <row r="42" spans="1:22" ht="68.400000000000006" x14ac:dyDescent="0.25">
      <c r="A42" s="129">
        <v>2</v>
      </c>
      <c r="B42" s="130">
        <v>2</v>
      </c>
      <c r="C42" s="131" t="s">
        <v>81</v>
      </c>
      <c r="D42" s="132" t="s">
        <v>73</v>
      </c>
      <c r="E42" s="133">
        <v>1010.59</v>
      </c>
      <c r="F42" s="134" t="s">
        <v>82</v>
      </c>
      <c r="G42" s="133">
        <v>5.16</v>
      </c>
      <c r="H42" s="133" t="s">
        <v>83</v>
      </c>
      <c r="I42" s="133" t="s">
        <v>84</v>
      </c>
      <c r="J42" s="133"/>
      <c r="K42" s="133" t="s">
        <v>85</v>
      </c>
      <c r="L42" s="134" t="s">
        <v>86</v>
      </c>
      <c r="M42" s="134"/>
      <c r="N42" s="134" t="s">
        <v>80</v>
      </c>
      <c r="O42" s="134"/>
      <c r="P42" s="134"/>
      <c r="Q42" s="134"/>
      <c r="R42" s="134"/>
      <c r="S42" s="134"/>
      <c r="T42" s="134"/>
      <c r="U42" s="134"/>
      <c r="V42" s="134"/>
    </row>
    <row r="43" spans="1:22" ht="34.200000000000003" x14ac:dyDescent="0.25">
      <c r="A43" s="129">
        <v>3</v>
      </c>
      <c r="B43" s="130">
        <v>3</v>
      </c>
      <c r="C43" s="131" t="s">
        <v>87</v>
      </c>
      <c r="D43" s="132" t="s">
        <v>88</v>
      </c>
      <c r="E43" s="133">
        <v>35.6</v>
      </c>
      <c r="F43" s="134" t="s">
        <v>89</v>
      </c>
      <c r="G43" s="133"/>
      <c r="H43" s="133">
        <v>36</v>
      </c>
      <c r="I43" s="133" t="s">
        <v>90</v>
      </c>
      <c r="J43" s="133"/>
      <c r="K43" s="133">
        <v>131</v>
      </c>
      <c r="L43" s="134" t="s">
        <v>91</v>
      </c>
      <c r="M43" s="134"/>
      <c r="N43" s="134" t="s">
        <v>92</v>
      </c>
      <c r="O43" s="134"/>
      <c r="P43" s="134"/>
      <c r="Q43" s="134"/>
      <c r="R43" s="134"/>
      <c r="S43" s="134"/>
      <c r="T43" s="134"/>
      <c r="U43" s="134"/>
      <c r="V43" s="134"/>
    </row>
    <row r="44" spans="1:22" ht="68.400000000000006" x14ac:dyDescent="0.25">
      <c r="A44" s="129">
        <v>4</v>
      </c>
      <c r="B44" s="130">
        <v>4</v>
      </c>
      <c r="C44" s="131" t="s">
        <v>93</v>
      </c>
      <c r="D44" s="132" t="s">
        <v>94</v>
      </c>
      <c r="E44" s="133">
        <v>13.69</v>
      </c>
      <c r="F44" s="134">
        <v>13.69</v>
      </c>
      <c r="G44" s="133"/>
      <c r="H44" s="133" t="s">
        <v>95</v>
      </c>
      <c r="I44" s="133">
        <v>2</v>
      </c>
      <c r="J44" s="133"/>
      <c r="K44" s="133" t="s">
        <v>96</v>
      </c>
      <c r="L44" s="134">
        <v>23</v>
      </c>
      <c r="M44" s="134"/>
      <c r="N44" s="134" t="s">
        <v>80</v>
      </c>
      <c r="O44" s="134"/>
      <c r="P44" s="134"/>
      <c r="Q44" s="134"/>
      <c r="R44" s="134"/>
      <c r="S44" s="134"/>
      <c r="T44" s="134"/>
      <c r="U44" s="134"/>
      <c r="V44" s="134"/>
    </row>
    <row r="45" spans="1:22" ht="18.45" customHeight="1" x14ac:dyDescent="0.25">
      <c r="A45" s="135" t="s">
        <v>97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</row>
    <row r="46" spans="1:22" ht="68.400000000000006" x14ac:dyDescent="0.25">
      <c r="A46" s="129">
        <v>5</v>
      </c>
      <c r="B46" s="130">
        <v>5</v>
      </c>
      <c r="C46" s="131" t="s">
        <v>93</v>
      </c>
      <c r="D46" s="132" t="s">
        <v>94</v>
      </c>
      <c r="E46" s="133">
        <v>13.69</v>
      </c>
      <c r="F46" s="134">
        <v>13.69</v>
      </c>
      <c r="G46" s="133"/>
      <c r="H46" s="133" t="s">
        <v>95</v>
      </c>
      <c r="I46" s="133">
        <v>2</v>
      </c>
      <c r="J46" s="133"/>
      <c r="K46" s="133" t="s">
        <v>96</v>
      </c>
      <c r="L46" s="134">
        <v>23</v>
      </c>
      <c r="M46" s="134"/>
      <c r="N46" s="134" t="s">
        <v>80</v>
      </c>
      <c r="O46" s="134"/>
      <c r="P46" s="134"/>
      <c r="Q46" s="134"/>
      <c r="R46" s="134"/>
      <c r="S46" s="134"/>
      <c r="T46" s="134"/>
      <c r="U46" s="134"/>
      <c r="V46" s="134"/>
    </row>
    <row r="47" spans="1:22" ht="68.400000000000006" x14ac:dyDescent="0.25">
      <c r="A47" s="129">
        <v>6</v>
      </c>
      <c r="B47" s="130">
        <v>6</v>
      </c>
      <c r="C47" s="131" t="s">
        <v>81</v>
      </c>
      <c r="D47" s="132" t="s">
        <v>73</v>
      </c>
      <c r="E47" s="133">
        <v>1010.59</v>
      </c>
      <c r="F47" s="134" t="s">
        <v>82</v>
      </c>
      <c r="G47" s="133">
        <v>5.16</v>
      </c>
      <c r="H47" s="133" t="s">
        <v>83</v>
      </c>
      <c r="I47" s="133" t="s">
        <v>84</v>
      </c>
      <c r="J47" s="133"/>
      <c r="K47" s="133" t="s">
        <v>85</v>
      </c>
      <c r="L47" s="134" t="s">
        <v>86</v>
      </c>
      <c r="M47" s="134"/>
      <c r="N47" s="134" t="s">
        <v>80</v>
      </c>
      <c r="O47" s="134"/>
      <c r="P47" s="134"/>
      <c r="Q47" s="134"/>
      <c r="R47" s="134"/>
      <c r="S47" s="134"/>
      <c r="T47" s="134"/>
      <c r="U47" s="134"/>
      <c r="V47" s="134"/>
    </row>
    <row r="48" spans="1:22" ht="34.200000000000003" x14ac:dyDescent="0.25">
      <c r="A48" s="129">
        <v>7</v>
      </c>
      <c r="B48" s="130">
        <v>7</v>
      </c>
      <c r="C48" s="131" t="s">
        <v>87</v>
      </c>
      <c r="D48" s="132" t="s">
        <v>88</v>
      </c>
      <c r="E48" s="133">
        <v>35.6</v>
      </c>
      <c r="F48" s="134" t="s">
        <v>89</v>
      </c>
      <c r="G48" s="133"/>
      <c r="H48" s="133">
        <v>36</v>
      </c>
      <c r="I48" s="133" t="s">
        <v>90</v>
      </c>
      <c r="J48" s="133"/>
      <c r="K48" s="133">
        <v>131</v>
      </c>
      <c r="L48" s="134" t="s">
        <v>91</v>
      </c>
      <c r="M48" s="134"/>
      <c r="N48" s="134" t="s">
        <v>92</v>
      </c>
      <c r="O48" s="134"/>
      <c r="P48" s="134"/>
      <c r="Q48" s="134"/>
      <c r="R48" s="134"/>
      <c r="S48" s="134"/>
      <c r="T48" s="134"/>
      <c r="U48" s="134"/>
      <c r="V48" s="134"/>
    </row>
    <row r="49" spans="1:22" ht="68.400000000000006" x14ac:dyDescent="0.25">
      <c r="A49" s="137">
        <v>8</v>
      </c>
      <c r="B49" s="138">
        <v>8</v>
      </c>
      <c r="C49" s="139" t="s">
        <v>72</v>
      </c>
      <c r="D49" s="140" t="s">
        <v>98</v>
      </c>
      <c r="E49" s="141">
        <v>2250.2399999999998</v>
      </c>
      <c r="F49" s="142" t="s">
        <v>74</v>
      </c>
      <c r="G49" s="141" t="s">
        <v>75</v>
      </c>
      <c r="H49" s="141" t="s">
        <v>99</v>
      </c>
      <c r="I49" s="141" t="s">
        <v>100</v>
      </c>
      <c r="J49" s="141"/>
      <c r="K49" s="141" t="s">
        <v>101</v>
      </c>
      <c r="L49" s="142" t="s">
        <v>102</v>
      </c>
      <c r="M49" s="142"/>
      <c r="N49" s="142" t="s">
        <v>80</v>
      </c>
      <c r="O49" s="142"/>
      <c r="P49" s="142"/>
      <c r="Q49" s="142"/>
      <c r="R49" s="142"/>
      <c r="S49" s="142"/>
      <c r="T49" s="142"/>
      <c r="U49" s="142"/>
      <c r="V49" s="142"/>
    </row>
    <row r="50" spans="1:22" ht="19.350000000000001" customHeight="1" x14ac:dyDescent="0.25">
      <c r="A50" s="127" t="s">
        <v>103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</row>
    <row r="51" spans="1:22" ht="57" x14ac:dyDescent="0.25">
      <c r="A51" s="129">
        <v>9</v>
      </c>
      <c r="B51" s="130">
        <v>9</v>
      </c>
      <c r="C51" s="131" t="s">
        <v>104</v>
      </c>
      <c r="D51" s="132" t="s">
        <v>105</v>
      </c>
      <c r="E51" s="133">
        <v>1170.06</v>
      </c>
      <c r="F51" s="134">
        <v>1094.5</v>
      </c>
      <c r="G51" s="133" t="s">
        <v>106</v>
      </c>
      <c r="H51" s="133" t="s">
        <v>107</v>
      </c>
      <c r="I51" s="133">
        <v>11</v>
      </c>
      <c r="J51" s="133">
        <v>1</v>
      </c>
      <c r="K51" s="133" t="s">
        <v>108</v>
      </c>
      <c r="L51" s="134">
        <v>121</v>
      </c>
      <c r="M51" s="134"/>
      <c r="N51" s="134" t="s">
        <v>80</v>
      </c>
      <c r="O51" s="134"/>
      <c r="P51" s="134"/>
      <c r="Q51" s="134"/>
      <c r="R51" s="134"/>
      <c r="S51" s="134"/>
      <c r="T51" s="134"/>
      <c r="U51" s="134"/>
      <c r="V51" s="134" t="s">
        <v>109</v>
      </c>
    </row>
    <row r="52" spans="1:22" ht="57" x14ac:dyDescent="0.25">
      <c r="A52" s="129">
        <v>10</v>
      </c>
      <c r="B52" s="130">
        <v>10</v>
      </c>
      <c r="C52" s="131" t="s">
        <v>110</v>
      </c>
      <c r="D52" s="132" t="s">
        <v>111</v>
      </c>
      <c r="E52" s="133">
        <v>1660.93</v>
      </c>
      <c r="F52" s="134" t="s">
        <v>112</v>
      </c>
      <c r="G52" s="133" t="s">
        <v>113</v>
      </c>
      <c r="H52" s="133" t="s">
        <v>114</v>
      </c>
      <c r="I52" s="133" t="s">
        <v>115</v>
      </c>
      <c r="J52" s="133">
        <v>3</v>
      </c>
      <c r="K52" s="133" t="s">
        <v>116</v>
      </c>
      <c r="L52" s="134" t="s">
        <v>117</v>
      </c>
      <c r="M52" s="134"/>
      <c r="N52" s="134" t="s">
        <v>80</v>
      </c>
      <c r="O52" s="134"/>
      <c r="P52" s="134"/>
      <c r="Q52" s="134"/>
      <c r="R52" s="134"/>
      <c r="S52" s="134"/>
      <c r="T52" s="134"/>
      <c r="U52" s="134"/>
      <c r="V52" s="134" t="s">
        <v>118</v>
      </c>
    </row>
    <row r="53" spans="1:22" ht="68.400000000000006" x14ac:dyDescent="0.25">
      <c r="A53" s="129">
        <v>11</v>
      </c>
      <c r="B53" s="130">
        <v>11</v>
      </c>
      <c r="C53" s="131" t="s">
        <v>93</v>
      </c>
      <c r="D53" s="132" t="s">
        <v>94</v>
      </c>
      <c r="E53" s="133">
        <v>13.69</v>
      </c>
      <c r="F53" s="134">
        <v>13.69</v>
      </c>
      <c r="G53" s="133"/>
      <c r="H53" s="133" t="s">
        <v>95</v>
      </c>
      <c r="I53" s="133">
        <v>2</v>
      </c>
      <c r="J53" s="133"/>
      <c r="K53" s="133" t="s">
        <v>96</v>
      </c>
      <c r="L53" s="134">
        <v>23</v>
      </c>
      <c r="M53" s="134"/>
      <c r="N53" s="134" t="s">
        <v>80</v>
      </c>
      <c r="O53" s="134"/>
      <c r="P53" s="134"/>
      <c r="Q53" s="134"/>
      <c r="R53" s="134"/>
      <c r="S53" s="134"/>
      <c r="T53" s="134"/>
      <c r="U53" s="134"/>
      <c r="V53" s="134"/>
    </row>
    <row r="54" spans="1:22" ht="18.45" hidden="1" customHeight="1" x14ac:dyDescent="0.25">
      <c r="A54" s="135" t="s">
        <v>119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</row>
    <row r="55" spans="1:22" ht="18.45" hidden="1" customHeight="1" x14ac:dyDescent="0.25">
      <c r="A55" s="143" t="s">
        <v>120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ht="19.350000000000001" customHeight="1" x14ac:dyDescent="0.25">
      <c r="A56" s="127" t="s">
        <v>121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</row>
    <row r="57" spans="1:22" ht="57" x14ac:dyDescent="0.25">
      <c r="A57" s="129">
        <v>12</v>
      </c>
      <c r="B57" s="130">
        <v>14</v>
      </c>
      <c r="C57" s="131" t="s">
        <v>122</v>
      </c>
      <c r="D57" s="132" t="s">
        <v>123</v>
      </c>
      <c r="E57" s="133">
        <v>15810.14</v>
      </c>
      <c r="F57" s="134" t="s">
        <v>124</v>
      </c>
      <c r="G57" s="133">
        <v>195.41</v>
      </c>
      <c r="H57" s="133" t="s">
        <v>125</v>
      </c>
      <c r="I57" s="133" t="s">
        <v>126</v>
      </c>
      <c r="J57" s="133"/>
      <c r="K57" s="133" t="s">
        <v>127</v>
      </c>
      <c r="L57" s="134" t="s">
        <v>128</v>
      </c>
      <c r="M57" s="134"/>
      <c r="N57" s="134" t="s">
        <v>80</v>
      </c>
      <c r="O57" s="134"/>
      <c r="P57" s="134"/>
      <c r="Q57" s="134"/>
      <c r="R57" s="134"/>
      <c r="S57" s="134"/>
      <c r="T57" s="134"/>
      <c r="U57" s="134"/>
      <c r="V57" s="134">
        <v>2</v>
      </c>
    </row>
    <row r="58" spans="1:22" ht="34.200000000000003" x14ac:dyDescent="0.25">
      <c r="A58" s="137">
        <v>13</v>
      </c>
      <c r="B58" s="138">
        <v>15</v>
      </c>
      <c r="C58" s="139" t="s">
        <v>129</v>
      </c>
      <c r="D58" s="140" t="s">
        <v>130</v>
      </c>
      <c r="E58" s="141">
        <v>26.3</v>
      </c>
      <c r="F58" s="142" t="s">
        <v>131</v>
      </c>
      <c r="G58" s="141"/>
      <c r="H58" s="141">
        <v>26</v>
      </c>
      <c r="I58" s="141" t="s">
        <v>132</v>
      </c>
      <c r="J58" s="141"/>
      <c r="K58" s="141">
        <v>121</v>
      </c>
      <c r="L58" s="142" t="s">
        <v>133</v>
      </c>
      <c r="M58" s="142"/>
      <c r="N58" s="142" t="s">
        <v>92</v>
      </c>
      <c r="O58" s="142"/>
      <c r="P58" s="142"/>
      <c r="Q58" s="142"/>
      <c r="R58" s="142"/>
      <c r="S58" s="142"/>
      <c r="T58" s="142"/>
      <c r="U58" s="142"/>
      <c r="V58" s="142"/>
    </row>
    <row r="59" spans="1:22" ht="19.350000000000001" customHeight="1" x14ac:dyDescent="0.25">
      <c r="A59" s="127" t="s">
        <v>134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</row>
    <row r="60" spans="1:22" ht="57" x14ac:dyDescent="0.25">
      <c r="A60" s="129">
        <v>14</v>
      </c>
      <c r="B60" s="130">
        <v>16</v>
      </c>
      <c r="C60" s="131" t="s">
        <v>122</v>
      </c>
      <c r="D60" s="132" t="s">
        <v>123</v>
      </c>
      <c r="E60" s="133">
        <v>15810.14</v>
      </c>
      <c r="F60" s="134" t="s">
        <v>124</v>
      </c>
      <c r="G60" s="133">
        <v>195.41</v>
      </c>
      <c r="H60" s="133" t="s">
        <v>125</v>
      </c>
      <c r="I60" s="133" t="s">
        <v>126</v>
      </c>
      <c r="J60" s="133"/>
      <c r="K60" s="133" t="s">
        <v>127</v>
      </c>
      <c r="L60" s="134" t="s">
        <v>128</v>
      </c>
      <c r="M60" s="134"/>
      <c r="N60" s="134" t="s">
        <v>80</v>
      </c>
      <c r="O60" s="134"/>
      <c r="P60" s="134"/>
      <c r="Q60" s="134"/>
      <c r="R60" s="134"/>
      <c r="S60" s="134"/>
      <c r="T60" s="134"/>
      <c r="U60" s="134"/>
      <c r="V60" s="134">
        <v>2</v>
      </c>
    </row>
    <row r="61" spans="1:22" ht="34.200000000000003" x14ac:dyDescent="0.25">
      <c r="A61" s="137">
        <v>15</v>
      </c>
      <c r="B61" s="138">
        <v>17</v>
      </c>
      <c r="C61" s="139" t="s">
        <v>129</v>
      </c>
      <c r="D61" s="140" t="s">
        <v>130</v>
      </c>
      <c r="E61" s="141">
        <v>26.3</v>
      </c>
      <c r="F61" s="142" t="s">
        <v>131</v>
      </c>
      <c r="G61" s="141"/>
      <c r="H61" s="141">
        <v>26</v>
      </c>
      <c r="I61" s="141" t="s">
        <v>132</v>
      </c>
      <c r="J61" s="141"/>
      <c r="K61" s="141">
        <v>121</v>
      </c>
      <c r="L61" s="142" t="s">
        <v>133</v>
      </c>
      <c r="M61" s="142"/>
      <c r="N61" s="142" t="s">
        <v>92</v>
      </c>
      <c r="O61" s="142"/>
      <c r="P61" s="142"/>
      <c r="Q61" s="142"/>
      <c r="R61" s="142"/>
      <c r="S61" s="142"/>
      <c r="T61" s="142"/>
      <c r="U61" s="142"/>
      <c r="V61" s="142"/>
    </row>
    <row r="62" spans="1:22" ht="19.350000000000001" customHeight="1" x14ac:dyDescent="0.25">
      <c r="A62" s="127" t="s">
        <v>135</v>
      </c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</row>
    <row r="63" spans="1:22" ht="57" x14ac:dyDescent="0.25">
      <c r="A63" s="129">
        <v>16</v>
      </c>
      <c r="B63" s="130">
        <v>18</v>
      </c>
      <c r="C63" s="131" t="s">
        <v>136</v>
      </c>
      <c r="D63" s="132" t="s">
        <v>137</v>
      </c>
      <c r="E63" s="133">
        <v>508.07</v>
      </c>
      <c r="F63" s="134" t="s">
        <v>138</v>
      </c>
      <c r="G63" s="133">
        <v>1.03</v>
      </c>
      <c r="H63" s="133" t="s">
        <v>139</v>
      </c>
      <c r="I63" s="133" t="s">
        <v>140</v>
      </c>
      <c r="J63" s="133"/>
      <c r="K63" s="133" t="s">
        <v>141</v>
      </c>
      <c r="L63" s="134" t="s">
        <v>142</v>
      </c>
      <c r="M63" s="134"/>
      <c r="N63" s="134" t="s">
        <v>80</v>
      </c>
      <c r="O63" s="134"/>
      <c r="P63" s="134"/>
      <c r="Q63" s="134"/>
      <c r="R63" s="134"/>
      <c r="S63" s="134"/>
      <c r="T63" s="134"/>
      <c r="U63" s="134"/>
      <c r="V63" s="134"/>
    </row>
    <row r="64" spans="1:22" ht="18.45" customHeight="1" x14ac:dyDescent="0.25">
      <c r="A64" s="135" t="s">
        <v>143</v>
      </c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</row>
    <row r="65" spans="1:22" ht="68.400000000000006" x14ac:dyDescent="0.25">
      <c r="A65" s="129">
        <v>17</v>
      </c>
      <c r="B65" s="130">
        <v>19</v>
      </c>
      <c r="C65" s="131" t="s">
        <v>93</v>
      </c>
      <c r="D65" s="132" t="s">
        <v>94</v>
      </c>
      <c r="E65" s="133">
        <v>13.69</v>
      </c>
      <c r="F65" s="134">
        <v>13.69</v>
      </c>
      <c r="G65" s="133"/>
      <c r="H65" s="133" t="s">
        <v>95</v>
      </c>
      <c r="I65" s="133">
        <v>2</v>
      </c>
      <c r="J65" s="133"/>
      <c r="K65" s="133" t="s">
        <v>96</v>
      </c>
      <c r="L65" s="134">
        <v>23</v>
      </c>
      <c r="M65" s="134"/>
      <c r="N65" s="134" t="s">
        <v>80</v>
      </c>
      <c r="O65" s="134"/>
      <c r="P65" s="134"/>
      <c r="Q65" s="134"/>
      <c r="R65" s="134"/>
      <c r="S65" s="134"/>
      <c r="T65" s="134"/>
      <c r="U65" s="134"/>
      <c r="V65" s="134"/>
    </row>
    <row r="66" spans="1:22" ht="68.400000000000006" x14ac:dyDescent="0.25">
      <c r="A66" s="129">
        <v>18</v>
      </c>
      <c r="B66" s="130">
        <v>20</v>
      </c>
      <c r="C66" s="131" t="s">
        <v>72</v>
      </c>
      <c r="D66" s="132" t="s">
        <v>98</v>
      </c>
      <c r="E66" s="133">
        <v>2250.2399999999998</v>
      </c>
      <c r="F66" s="134" t="s">
        <v>74</v>
      </c>
      <c r="G66" s="133" t="s">
        <v>75</v>
      </c>
      <c r="H66" s="133" t="s">
        <v>99</v>
      </c>
      <c r="I66" s="133" t="s">
        <v>100</v>
      </c>
      <c r="J66" s="133"/>
      <c r="K66" s="133" t="s">
        <v>101</v>
      </c>
      <c r="L66" s="134" t="s">
        <v>102</v>
      </c>
      <c r="M66" s="134"/>
      <c r="N66" s="134" t="s">
        <v>80</v>
      </c>
      <c r="O66" s="134"/>
      <c r="P66" s="134"/>
      <c r="Q66" s="134"/>
      <c r="R66" s="134"/>
      <c r="S66" s="134"/>
      <c r="T66" s="134"/>
      <c r="U66" s="134"/>
      <c r="V66" s="134"/>
    </row>
    <row r="67" spans="1:22" ht="18.45" customHeight="1" x14ac:dyDescent="0.25">
      <c r="A67" s="135" t="s">
        <v>144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</row>
    <row r="68" spans="1:22" ht="57" x14ac:dyDescent="0.25">
      <c r="A68" s="129">
        <v>19</v>
      </c>
      <c r="B68" s="130">
        <v>21</v>
      </c>
      <c r="C68" s="131" t="s">
        <v>122</v>
      </c>
      <c r="D68" s="132" t="s">
        <v>123</v>
      </c>
      <c r="E68" s="133">
        <v>15810.14</v>
      </c>
      <c r="F68" s="134" t="s">
        <v>124</v>
      </c>
      <c r="G68" s="133">
        <v>195.41</v>
      </c>
      <c r="H68" s="133" t="s">
        <v>125</v>
      </c>
      <c r="I68" s="133" t="s">
        <v>126</v>
      </c>
      <c r="J68" s="133"/>
      <c r="K68" s="133" t="s">
        <v>127</v>
      </c>
      <c r="L68" s="134" t="s">
        <v>128</v>
      </c>
      <c r="M68" s="134"/>
      <c r="N68" s="134" t="s">
        <v>80</v>
      </c>
      <c r="O68" s="134"/>
      <c r="P68" s="134"/>
      <c r="Q68" s="134"/>
      <c r="R68" s="134"/>
      <c r="S68" s="134"/>
      <c r="T68" s="134"/>
      <c r="U68" s="134"/>
      <c r="V68" s="134">
        <v>2</v>
      </c>
    </row>
    <row r="69" spans="1:22" ht="34.200000000000003" x14ac:dyDescent="0.25">
      <c r="A69" s="137">
        <v>20</v>
      </c>
      <c r="B69" s="138">
        <v>22</v>
      </c>
      <c r="C69" s="139" t="s">
        <v>129</v>
      </c>
      <c r="D69" s="140" t="s">
        <v>130</v>
      </c>
      <c r="E69" s="141">
        <v>26.3</v>
      </c>
      <c r="F69" s="142" t="s">
        <v>131</v>
      </c>
      <c r="G69" s="141"/>
      <c r="H69" s="141">
        <v>26</v>
      </c>
      <c r="I69" s="141" t="s">
        <v>132</v>
      </c>
      <c r="J69" s="141"/>
      <c r="K69" s="141">
        <v>121</v>
      </c>
      <c r="L69" s="142" t="s">
        <v>133</v>
      </c>
      <c r="M69" s="142"/>
      <c r="N69" s="142" t="s">
        <v>92</v>
      </c>
      <c r="O69" s="142"/>
      <c r="P69" s="142"/>
      <c r="Q69" s="142"/>
      <c r="R69" s="142"/>
      <c r="S69" s="142"/>
      <c r="T69" s="142"/>
      <c r="U69" s="142"/>
      <c r="V69" s="142"/>
    </row>
    <row r="70" spans="1:22" ht="19.350000000000001" customHeight="1" x14ac:dyDescent="0.25">
      <c r="A70" s="127" t="s">
        <v>145</v>
      </c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</row>
    <row r="71" spans="1:22" ht="79.8" x14ac:dyDescent="0.25">
      <c r="A71" s="129">
        <v>21</v>
      </c>
      <c r="B71" s="130">
        <v>23</v>
      </c>
      <c r="C71" s="131" t="s">
        <v>146</v>
      </c>
      <c r="D71" s="132" t="s">
        <v>137</v>
      </c>
      <c r="E71" s="133">
        <v>2435.67</v>
      </c>
      <c r="F71" s="134" t="s">
        <v>147</v>
      </c>
      <c r="G71" s="133" t="s">
        <v>148</v>
      </c>
      <c r="H71" s="133" t="s">
        <v>149</v>
      </c>
      <c r="I71" s="133" t="s">
        <v>150</v>
      </c>
      <c r="J71" s="133">
        <v>1</v>
      </c>
      <c r="K71" s="133" t="s">
        <v>151</v>
      </c>
      <c r="L71" s="134" t="s">
        <v>152</v>
      </c>
      <c r="M71" s="134"/>
      <c r="N71" s="134" t="s">
        <v>80</v>
      </c>
      <c r="O71" s="134"/>
      <c r="P71" s="134"/>
      <c r="Q71" s="134"/>
      <c r="R71" s="134"/>
      <c r="S71" s="134"/>
      <c r="T71" s="134"/>
      <c r="U71" s="134"/>
      <c r="V71" s="134">
        <v>7</v>
      </c>
    </row>
    <row r="72" spans="1:22" ht="68.400000000000006" x14ac:dyDescent="0.25">
      <c r="A72" s="129">
        <v>22</v>
      </c>
      <c r="B72" s="130">
        <v>24</v>
      </c>
      <c r="C72" s="131" t="s">
        <v>93</v>
      </c>
      <c r="D72" s="132" t="s">
        <v>94</v>
      </c>
      <c r="E72" s="133">
        <v>13.69</v>
      </c>
      <c r="F72" s="134">
        <v>13.69</v>
      </c>
      <c r="G72" s="133"/>
      <c r="H72" s="133" t="s">
        <v>95</v>
      </c>
      <c r="I72" s="133">
        <v>2</v>
      </c>
      <c r="J72" s="133"/>
      <c r="K72" s="133" t="s">
        <v>96</v>
      </c>
      <c r="L72" s="134">
        <v>23</v>
      </c>
      <c r="M72" s="134"/>
      <c r="N72" s="134" t="s">
        <v>80</v>
      </c>
      <c r="O72" s="134"/>
      <c r="P72" s="134"/>
      <c r="Q72" s="134"/>
      <c r="R72" s="134"/>
      <c r="S72" s="134"/>
      <c r="T72" s="134"/>
      <c r="U72" s="134"/>
      <c r="V72" s="134"/>
    </row>
    <row r="73" spans="1:22" ht="45.6" x14ac:dyDescent="0.25">
      <c r="A73" s="129">
        <v>23</v>
      </c>
      <c r="B73" s="130">
        <v>25</v>
      </c>
      <c r="C73" s="131" t="s">
        <v>153</v>
      </c>
      <c r="D73" s="132" t="s">
        <v>154</v>
      </c>
      <c r="E73" s="133">
        <v>17.600000000000001</v>
      </c>
      <c r="F73" s="134" t="s">
        <v>155</v>
      </c>
      <c r="G73" s="133"/>
      <c r="H73" s="133">
        <v>70</v>
      </c>
      <c r="I73" s="133" t="s">
        <v>156</v>
      </c>
      <c r="J73" s="133"/>
      <c r="K73" s="133">
        <v>112</v>
      </c>
      <c r="L73" s="134" t="s">
        <v>157</v>
      </c>
      <c r="M73" s="134"/>
      <c r="N73" s="134" t="s">
        <v>92</v>
      </c>
      <c r="O73" s="134"/>
      <c r="P73" s="134"/>
      <c r="Q73" s="134"/>
      <c r="R73" s="134"/>
      <c r="S73" s="134"/>
      <c r="T73" s="134"/>
      <c r="U73" s="134"/>
      <c r="V73" s="134"/>
    </row>
    <row r="74" spans="1:22" ht="34.200000000000003" x14ac:dyDescent="0.25">
      <c r="A74" s="129">
        <v>24</v>
      </c>
      <c r="B74" s="130">
        <v>26</v>
      </c>
      <c r="C74" s="131" t="s">
        <v>158</v>
      </c>
      <c r="D74" s="132" t="s">
        <v>159</v>
      </c>
      <c r="E74" s="133">
        <v>2.41</v>
      </c>
      <c r="F74" s="134" t="s">
        <v>160</v>
      </c>
      <c r="G74" s="133"/>
      <c r="H74" s="133">
        <v>5</v>
      </c>
      <c r="I74" s="133" t="s">
        <v>161</v>
      </c>
      <c r="J74" s="133"/>
      <c r="K74" s="133">
        <v>35</v>
      </c>
      <c r="L74" s="134" t="s">
        <v>162</v>
      </c>
      <c r="M74" s="134"/>
      <c r="N74" s="134" t="s">
        <v>92</v>
      </c>
      <c r="O74" s="134"/>
      <c r="P74" s="134"/>
      <c r="Q74" s="134"/>
      <c r="R74" s="134"/>
      <c r="S74" s="134"/>
      <c r="T74" s="134"/>
      <c r="U74" s="134"/>
      <c r="V74" s="134"/>
    </row>
    <row r="75" spans="1:22" ht="34.200000000000003" x14ac:dyDescent="0.25">
      <c r="A75" s="129">
        <v>25</v>
      </c>
      <c r="B75" s="130">
        <v>27</v>
      </c>
      <c r="C75" s="131" t="s">
        <v>163</v>
      </c>
      <c r="D75" s="132" t="s">
        <v>164</v>
      </c>
      <c r="E75" s="133">
        <v>77.7</v>
      </c>
      <c r="F75" s="134" t="s">
        <v>165</v>
      </c>
      <c r="G75" s="133"/>
      <c r="H75" s="133">
        <v>16</v>
      </c>
      <c r="I75" s="133" t="s">
        <v>166</v>
      </c>
      <c r="J75" s="133"/>
      <c r="K75" s="133">
        <v>73</v>
      </c>
      <c r="L75" s="134" t="s">
        <v>167</v>
      </c>
      <c r="M75" s="134"/>
      <c r="N75" s="134" t="s">
        <v>92</v>
      </c>
      <c r="O75" s="134"/>
      <c r="P75" s="134"/>
      <c r="Q75" s="134"/>
      <c r="R75" s="134"/>
      <c r="S75" s="134"/>
      <c r="T75" s="134"/>
      <c r="U75" s="134"/>
      <c r="V75" s="134"/>
    </row>
    <row r="76" spans="1:22" ht="79.8" x14ac:dyDescent="0.25">
      <c r="A76" s="137">
        <v>26</v>
      </c>
      <c r="B76" s="138">
        <v>28</v>
      </c>
      <c r="C76" s="139" t="s">
        <v>168</v>
      </c>
      <c r="D76" s="140" t="s">
        <v>159</v>
      </c>
      <c r="E76" s="141">
        <v>14.94</v>
      </c>
      <c r="F76" s="142" t="s">
        <v>169</v>
      </c>
      <c r="G76" s="141"/>
      <c r="H76" s="141">
        <v>30</v>
      </c>
      <c r="I76" s="141" t="s">
        <v>170</v>
      </c>
      <c r="J76" s="141"/>
      <c r="K76" s="141">
        <v>140</v>
      </c>
      <c r="L76" s="142" t="s">
        <v>171</v>
      </c>
      <c r="M76" s="142"/>
      <c r="N76" s="142" t="s">
        <v>92</v>
      </c>
      <c r="O76" s="142"/>
      <c r="P76" s="142"/>
      <c r="Q76" s="142"/>
      <c r="R76" s="142"/>
      <c r="S76" s="142"/>
      <c r="T76" s="142"/>
      <c r="U76" s="142"/>
      <c r="V76" s="142"/>
    </row>
    <row r="77" spans="1:22" ht="19.350000000000001" customHeight="1" x14ac:dyDescent="0.25">
      <c r="A77" s="127" t="s">
        <v>172</v>
      </c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</row>
    <row r="78" spans="1:22" ht="114" x14ac:dyDescent="0.25">
      <c r="A78" s="129">
        <v>27</v>
      </c>
      <c r="B78" s="130">
        <v>29</v>
      </c>
      <c r="C78" s="131" t="s">
        <v>173</v>
      </c>
      <c r="D78" s="132" t="s">
        <v>174</v>
      </c>
      <c r="E78" s="133">
        <v>2406.83</v>
      </c>
      <c r="F78" s="134" t="s">
        <v>175</v>
      </c>
      <c r="G78" s="133">
        <v>76.17</v>
      </c>
      <c r="H78" s="133" t="s">
        <v>176</v>
      </c>
      <c r="I78" s="133" t="s">
        <v>177</v>
      </c>
      <c r="J78" s="133">
        <v>3</v>
      </c>
      <c r="K78" s="133" t="s">
        <v>178</v>
      </c>
      <c r="L78" s="134" t="s">
        <v>179</v>
      </c>
      <c r="M78" s="134"/>
      <c r="N78" s="134" t="s">
        <v>80</v>
      </c>
      <c r="O78" s="134"/>
      <c r="P78" s="134"/>
      <c r="Q78" s="134"/>
      <c r="R78" s="134"/>
      <c r="S78" s="134"/>
      <c r="T78" s="134"/>
      <c r="U78" s="134"/>
      <c r="V78" s="134">
        <v>16</v>
      </c>
    </row>
    <row r="79" spans="1:22" ht="68.400000000000006" x14ac:dyDescent="0.25">
      <c r="A79" s="129">
        <v>28</v>
      </c>
      <c r="B79" s="130">
        <v>30</v>
      </c>
      <c r="C79" s="131" t="s">
        <v>93</v>
      </c>
      <c r="D79" s="132" t="s">
        <v>94</v>
      </c>
      <c r="E79" s="133">
        <v>13.69</v>
      </c>
      <c r="F79" s="134">
        <v>13.69</v>
      </c>
      <c r="G79" s="133"/>
      <c r="H79" s="133" t="s">
        <v>95</v>
      </c>
      <c r="I79" s="133">
        <v>2</v>
      </c>
      <c r="J79" s="133"/>
      <c r="K79" s="133" t="s">
        <v>96</v>
      </c>
      <c r="L79" s="134">
        <v>23</v>
      </c>
      <c r="M79" s="134"/>
      <c r="N79" s="134" t="s">
        <v>80</v>
      </c>
      <c r="O79" s="134"/>
      <c r="P79" s="134"/>
      <c r="Q79" s="134"/>
      <c r="R79" s="134"/>
      <c r="S79" s="134"/>
      <c r="T79" s="134"/>
      <c r="U79" s="134"/>
      <c r="V79" s="134"/>
    </row>
    <row r="80" spans="1:22" ht="34.200000000000003" x14ac:dyDescent="0.25">
      <c r="A80" s="129">
        <v>29</v>
      </c>
      <c r="B80" s="130">
        <v>31</v>
      </c>
      <c r="C80" s="131" t="s">
        <v>180</v>
      </c>
      <c r="D80" s="132" t="s">
        <v>181</v>
      </c>
      <c r="E80" s="133">
        <v>16.920000000000002</v>
      </c>
      <c r="F80" s="134" t="s">
        <v>182</v>
      </c>
      <c r="G80" s="133"/>
      <c r="H80" s="133">
        <v>68</v>
      </c>
      <c r="I80" s="133" t="s">
        <v>183</v>
      </c>
      <c r="J80" s="133"/>
      <c r="K80" s="133">
        <v>190</v>
      </c>
      <c r="L80" s="134" t="s">
        <v>184</v>
      </c>
      <c r="M80" s="134"/>
      <c r="N80" s="134" t="s">
        <v>92</v>
      </c>
      <c r="O80" s="134"/>
      <c r="P80" s="134"/>
      <c r="Q80" s="134"/>
      <c r="R80" s="134"/>
      <c r="S80" s="134"/>
      <c r="T80" s="134"/>
      <c r="U80" s="134"/>
      <c r="V80" s="134"/>
    </row>
    <row r="81" spans="1:22" ht="45.6" x14ac:dyDescent="0.25">
      <c r="A81" s="129">
        <v>30</v>
      </c>
      <c r="B81" s="130">
        <v>32</v>
      </c>
      <c r="C81" s="131" t="s">
        <v>185</v>
      </c>
      <c r="D81" s="132" t="s">
        <v>186</v>
      </c>
      <c r="E81" s="133">
        <v>0.97</v>
      </c>
      <c r="F81" s="134" t="s">
        <v>187</v>
      </c>
      <c r="G81" s="133"/>
      <c r="H81" s="133">
        <v>2</v>
      </c>
      <c r="I81" s="133" t="s">
        <v>188</v>
      </c>
      <c r="J81" s="133"/>
      <c r="K81" s="133">
        <v>9</v>
      </c>
      <c r="L81" s="134" t="s">
        <v>189</v>
      </c>
      <c r="M81" s="134"/>
      <c r="N81" s="134" t="s">
        <v>92</v>
      </c>
      <c r="O81" s="134"/>
      <c r="P81" s="134"/>
      <c r="Q81" s="134"/>
      <c r="R81" s="134"/>
      <c r="S81" s="134"/>
      <c r="T81" s="134"/>
      <c r="U81" s="134"/>
      <c r="V81" s="134"/>
    </row>
    <row r="82" spans="1:22" ht="45.6" x14ac:dyDescent="0.25">
      <c r="A82" s="129">
        <v>31</v>
      </c>
      <c r="B82" s="130">
        <v>33</v>
      </c>
      <c r="C82" s="131" t="s">
        <v>190</v>
      </c>
      <c r="D82" s="132" t="s">
        <v>186</v>
      </c>
      <c r="E82" s="133">
        <v>2.4500000000000002</v>
      </c>
      <c r="F82" s="134" t="s">
        <v>191</v>
      </c>
      <c r="G82" s="133"/>
      <c r="H82" s="133">
        <v>5</v>
      </c>
      <c r="I82" s="133" t="s">
        <v>161</v>
      </c>
      <c r="J82" s="133"/>
      <c r="K82" s="133">
        <v>12</v>
      </c>
      <c r="L82" s="134" t="s">
        <v>192</v>
      </c>
      <c r="M82" s="134"/>
      <c r="N82" s="134" t="s">
        <v>92</v>
      </c>
      <c r="O82" s="134"/>
      <c r="P82" s="134"/>
      <c r="Q82" s="134"/>
      <c r="R82" s="134"/>
      <c r="S82" s="134"/>
      <c r="T82" s="134"/>
      <c r="U82" s="134"/>
      <c r="V82" s="134"/>
    </row>
    <row r="83" spans="1:22" ht="57" x14ac:dyDescent="0.25">
      <c r="A83" s="129">
        <v>32</v>
      </c>
      <c r="B83" s="130">
        <v>34</v>
      </c>
      <c r="C83" s="131" t="s">
        <v>193</v>
      </c>
      <c r="D83" s="132" t="s">
        <v>186</v>
      </c>
      <c r="E83" s="133">
        <v>12.46</v>
      </c>
      <c r="F83" s="134" t="s">
        <v>194</v>
      </c>
      <c r="G83" s="133"/>
      <c r="H83" s="133">
        <v>25</v>
      </c>
      <c r="I83" s="133" t="s">
        <v>195</v>
      </c>
      <c r="J83" s="133"/>
      <c r="K83" s="133">
        <v>58</v>
      </c>
      <c r="L83" s="134" t="s">
        <v>196</v>
      </c>
      <c r="M83" s="134"/>
      <c r="N83" s="134" t="s">
        <v>92</v>
      </c>
      <c r="O83" s="134"/>
      <c r="P83" s="134"/>
      <c r="Q83" s="134"/>
      <c r="R83" s="134"/>
      <c r="S83" s="134"/>
      <c r="T83" s="134"/>
      <c r="U83" s="134"/>
      <c r="V83" s="134"/>
    </row>
    <row r="84" spans="1:22" ht="18.45" customHeight="1" x14ac:dyDescent="0.25">
      <c r="A84" s="135" t="s">
        <v>197</v>
      </c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</row>
    <row r="85" spans="1:22" ht="114" x14ac:dyDescent="0.25">
      <c r="A85" s="129">
        <v>33</v>
      </c>
      <c r="B85" s="130">
        <v>35</v>
      </c>
      <c r="C85" s="131" t="s">
        <v>173</v>
      </c>
      <c r="D85" s="132" t="s">
        <v>198</v>
      </c>
      <c r="E85" s="133">
        <v>2406.83</v>
      </c>
      <c r="F85" s="134" t="s">
        <v>175</v>
      </c>
      <c r="G85" s="133">
        <v>76.17</v>
      </c>
      <c r="H85" s="133" t="s">
        <v>199</v>
      </c>
      <c r="I85" s="133" t="s">
        <v>200</v>
      </c>
      <c r="J85" s="133">
        <v>3</v>
      </c>
      <c r="K85" s="133" t="s">
        <v>201</v>
      </c>
      <c r="L85" s="134" t="s">
        <v>202</v>
      </c>
      <c r="M85" s="134"/>
      <c r="N85" s="134" t="s">
        <v>80</v>
      </c>
      <c r="O85" s="134"/>
      <c r="P85" s="134"/>
      <c r="Q85" s="134"/>
      <c r="R85" s="134"/>
      <c r="S85" s="134"/>
      <c r="T85" s="134"/>
      <c r="U85" s="134"/>
      <c r="V85" s="134">
        <v>14</v>
      </c>
    </row>
    <row r="86" spans="1:22" ht="68.400000000000006" x14ac:dyDescent="0.25">
      <c r="A86" s="129">
        <v>34</v>
      </c>
      <c r="B86" s="130">
        <v>36</v>
      </c>
      <c r="C86" s="131" t="s">
        <v>93</v>
      </c>
      <c r="D86" s="132" t="s">
        <v>94</v>
      </c>
      <c r="E86" s="133">
        <v>13.69</v>
      </c>
      <c r="F86" s="134">
        <v>13.69</v>
      </c>
      <c r="G86" s="133"/>
      <c r="H86" s="133" t="s">
        <v>95</v>
      </c>
      <c r="I86" s="133">
        <v>2</v>
      </c>
      <c r="J86" s="133"/>
      <c r="K86" s="133" t="s">
        <v>96</v>
      </c>
      <c r="L86" s="134">
        <v>23</v>
      </c>
      <c r="M86" s="134"/>
      <c r="N86" s="134" t="s">
        <v>80</v>
      </c>
      <c r="O86" s="134"/>
      <c r="P86" s="134"/>
      <c r="Q86" s="134"/>
      <c r="R86" s="134"/>
      <c r="S86" s="134"/>
      <c r="T86" s="134"/>
      <c r="U86" s="134"/>
      <c r="V86" s="134"/>
    </row>
    <row r="87" spans="1:22" ht="34.200000000000003" x14ac:dyDescent="0.25">
      <c r="A87" s="129">
        <v>35</v>
      </c>
      <c r="B87" s="130">
        <v>37</v>
      </c>
      <c r="C87" s="131" t="s">
        <v>180</v>
      </c>
      <c r="D87" s="132" t="s">
        <v>203</v>
      </c>
      <c r="E87" s="133">
        <v>16.920000000000002</v>
      </c>
      <c r="F87" s="134" t="s">
        <v>182</v>
      </c>
      <c r="G87" s="133"/>
      <c r="H87" s="133">
        <v>59</v>
      </c>
      <c r="I87" s="133" t="s">
        <v>204</v>
      </c>
      <c r="J87" s="133"/>
      <c r="K87" s="133">
        <v>167</v>
      </c>
      <c r="L87" s="134" t="s">
        <v>205</v>
      </c>
      <c r="M87" s="134"/>
      <c r="N87" s="134" t="s">
        <v>92</v>
      </c>
      <c r="O87" s="134"/>
      <c r="P87" s="134"/>
      <c r="Q87" s="134"/>
      <c r="R87" s="134"/>
      <c r="S87" s="134"/>
      <c r="T87" s="134"/>
      <c r="U87" s="134"/>
      <c r="V87" s="134"/>
    </row>
    <row r="88" spans="1:22" ht="45.6" x14ac:dyDescent="0.25">
      <c r="A88" s="129">
        <v>36</v>
      </c>
      <c r="B88" s="130">
        <v>38</v>
      </c>
      <c r="C88" s="131" t="s">
        <v>185</v>
      </c>
      <c r="D88" s="132" t="s">
        <v>186</v>
      </c>
      <c r="E88" s="133">
        <v>0.97</v>
      </c>
      <c r="F88" s="134" t="s">
        <v>187</v>
      </c>
      <c r="G88" s="133"/>
      <c r="H88" s="133">
        <v>2</v>
      </c>
      <c r="I88" s="133" t="s">
        <v>188</v>
      </c>
      <c r="J88" s="133"/>
      <c r="K88" s="133">
        <v>9</v>
      </c>
      <c r="L88" s="134" t="s">
        <v>189</v>
      </c>
      <c r="M88" s="134"/>
      <c r="N88" s="134" t="s">
        <v>92</v>
      </c>
      <c r="O88" s="134"/>
      <c r="P88" s="134"/>
      <c r="Q88" s="134"/>
      <c r="R88" s="134"/>
      <c r="S88" s="134"/>
      <c r="T88" s="134"/>
      <c r="U88" s="134"/>
      <c r="V88" s="134"/>
    </row>
    <row r="89" spans="1:22" ht="45.6" x14ac:dyDescent="0.25">
      <c r="A89" s="129">
        <v>37</v>
      </c>
      <c r="B89" s="130">
        <v>39</v>
      </c>
      <c r="C89" s="131" t="s">
        <v>190</v>
      </c>
      <c r="D89" s="132" t="s">
        <v>206</v>
      </c>
      <c r="E89" s="133">
        <v>2.4500000000000002</v>
      </c>
      <c r="F89" s="134" t="s">
        <v>191</v>
      </c>
      <c r="G89" s="133"/>
      <c r="H89" s="133">
        <v>10</v>
      </c>
      <c r="I89" s="133" t="s">
        <v>207</v>
      </c>
      <c r="J89" s="133"/>
      <c r="K89" s="133">
        <v>25</v>
      </c>
      <c r="L89" s="134" t="s">
        <v>195</v>
      </c>
      <c r="M89" s="134"/>
      <c r="N89" s="134" t="s">
        <v>92</v>
      </c>
      <c r="O89" s="134"/>
      <c r="P89" s="134"/>
      <c r="Q89" s="134"/>
      <c r="R89" s="134"/>
      <c r="S89" s="134"/>
      <c r="T89" s="134"/>
      <c r="U89" s="134"/>
      <c r="V89" s="134"/>
    </row>
    <row r="90" spans="1:22" ht="57" x14ac:dyDescent="0.25">
      <c r="A90" s="129">
        <v>38</v>
      </c>
      <c r="B90" s="130">
        <v>40</v>
      </c>
      <c r="C90" s="131" t="s">
        <v>193</v>
      </c>
      <c r="D90" s="132" t="s">
        <v>186</v>
      </c>
      <c r="E90" s="133">
        <v>12.46</v>
      </c>
      <c r="F90" s="134" t="s">
        <v>194</v>
      </c>
      <c r="G90" s="133"/>
      <c r="H90" s="133">
        <v>25</v>
      </c>
      <c r="I90" s="133" t="s">
        <v>195</v>
      </c>
      <c r="J90" s="133"/>
      <c r="K90" s="133">
        <v>58</v>
      </c>
      <c r="L90" s="134" t="s">
        <v>196</v>
      </c>
      <c r="M90" s="134"/>
      <c r="N90" s="134" t="s">
        <v>92</v>
      </c>
      <c r="O90" s="134"/>
      <c r="P90" s="134"/>
      <c r="Q90" s="134"/>
      <c r="R90" s="134"/>
      <c r="S90" s="134"/>
      <c r="T90" s="134"/>
      <c r="U90" s="134"/>
      <c r="V90" s="134"/>
    </row>
    <row r="91" spans="1:22" ht="18.45" customHeight="1" x14ac:dyDescent="0.25">
      <c r="A91" s="135" t="s">
        <v>208</v>
      </c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</row>
    <row r="92" spans="1:22" ht="68.400000000000006" x14ac:dyDescent="0.25">
      <c r="A92" s="137">
        <v>39</v>
      </c>
      <c r="B92" s="138">
        <v>41</v>
      </c>
      <c r="C92" s="139" t="s">
        <v>93</v>
      </c>
      <c r="D92" s="140" t="s">
        <v>94</v>
      </c>
      <c r="E92" s="141">
        <v>13.69</v>
      </c>
      <c r="F92" s="142">
        <v>13.69</v>
      </c>
      <c r="G92" s="141"/>
      <c r="H92" s="141" t="s">
        <v>95</v>
      </c>
      <c r="I92" s="141">
        <v>2</v>
      </c>
      <c r="J92" s="141"/>
      <c r="K92" s="141" t="s">
        <v>96</v>
      </c>
      <c r="L92" s="142">
        <v>23</v>
      </c>
      <c r="M92" s="142"/>
      <c r="N92" s="142" t="s">
        <v>80</v>
      </c>
      <c r="O92" s="142"/>
      <c r="P92" s="142"/>
      <c r="Q92" s="142"/>
      <c r="R92" s="142"/>
      <c r="S92" s="142"/>
      <c r="T92" s="142"/>
      <c r="U92" s="142"/>
      <c r="V92" s="142"/>
    </row>
    <row r="93" spans="1:22" ht="19.350000000000001" customHeight="1" x14ac:dyDescent="0.25">
      <c r="A93" s="127" t="s">
        <v>209</v>
      </c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</row>
    <row r="94" spans="1:22" ht="136.80000000000001" x14ac:dyDescent="0.25">
      <c r="A94" s="129">
        <v>40</v>
      </c>
      <c r="B94" s="130">
        <v>42</v>
      </c>
      <c r="C94" s="131" t="s">
        <v>210</v>
      </c>
      <c r="D94" s="132" t="s">
        <v>159</v>
      </c>
      <c r="E94" s="133">
        <v>97.26</v>
      </c>
      <c r="F94" s="134" t="s">
        <v>211</v>
      </c>
      <c r="G94" s="133">
        <v>6.3</v>
      </c>
      <c r="H94" s="133" t="s">
        <v>212</v>
      </c>
      <c r="I94" s="133" t="s">
        <v>213</v>
      </c>
      <c r="J94" s="133">
        <v>13</v>
      </c>
      <c r="K94" s="133" t="s">
        <v>214</v>
      </c>
      <c r="L94" s="134" t="s">
        <v>215</v>
      </c>
      <c r="M94" s="134"/>
      <c r="N94" s="134" t="s">
        <v>80</v>
      </c>
      <c r="O94" s="134"/>
      <c r="P94" s="134"/>
      <c r="Q94" s="134"/>
      <c r="R94" s="134"/>
      <c r="S94" s="134"/>
      <c r="T94" s="134"/>
      <c r="U94" s="134"/>
      <c r="V94" s="134">
        <v>66</v>
      </c>
    </row>
    <row r="95" spans="1:22" ht="68.400000000000006" x14ac:dyDescent="0.25">
      <c r="A95" s="129">
        <v>41</v>
      </c>
      <c r="B95" s="130">
        <v>43</v>
      </c>
      <c r="C95" s="131" t="s">
        <v>93</v>
      </c>
      <c r="D95" s="132" t="s">
        <v>94</v>
      </c>
      <c r="E95" s="133">
        <v>13.69</v>
      </c>
      <c r="F95" s="134">
        <v>13.69</v>
      </c>
      <c r="G95" s="133"/>
      <c r="H95" s="133" t="s">
        <v>95</v>
      </c>
      <c r="I95" s="133">
        <v>2</v>
      </c>
      <c r="J95" s="133"/>
      <c r="K95" s="133" t="s">
        <v>96</v>
      </c>
      <c r="L95" s="134">
        <v>23</v>
      </c>
      <c r="M95" s="134"/>
      <c r="N95" s="134" t="s">
        <v>80</v>
      </c>
      <c r="O95" s="134"/>
      <c r="P95" s="134"/>
      <c r="Q95" s="134"/>
      <c r="R95" s="134"/>
      <c r="S95" s="134"/>
      <c r="T95" s="134"/>
      <c r="U95" s="134"/>
      <c r="V95" s="134"/>
    </row>
    <row r="96" spans="1:22" ht="45.6" x14ac:dyDescent="0.25">
      <c r="A96" s="137">
        <v>42</v>
      </c>
      <c r="B96" s="138">
        <v>44</v>
      </c>
      <c r="C96" s="139" t="s">
        <v>216</v>
      </c>
      <c r="D96" s="140" t="s">
        <v>217</v>
      </c>
      <c r="E96" s="141">
        <v>18.600000000000001</v>
      </c>
      <c r="F96" s="142" t="s">
        <v>218</v>
      </c>
      <c r="G96" s="141"/>
      <c r="H96" s="141">
        <v>37</v>
      </c>
      <c r="I96" s="141" t="s">
        <v>219</v>
      </c>
      <c r="J96" s="141"/>
      <c r="K96" s="141">
        <v>69</v>
      </c>
      <c r="L96" s="142" t="s">
        <v>220</v>
      </c>
      <c r="M96" s="142"/>
      <c r="N96" s="142" t="s">
        <v>92</v>
      </c>
      <c r="O96" s="142"/>
      <c r="P96" s="142"/>
      <c r="Q96" s="142"/>
      <c r="R96" s="142"/>
      <c r="S96" s="142"/>
      <c r="T96" s="142"/>
      <c r="U96" s="142"/>
      <c r="V96" s="142"/>
    </row>
    <row r="97" spans="1:22" ht="19.350000000000001" customHeight="1" x14ac:dyDescent="0.25">
      <c r="A97" s="127" t="s">
        <v>221</v>
      </c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</row>
    <row r="98" spans="1:22" ht="68.400000000000006" x14ac:dyDescent="0.25">
      <c r="A98" s="129">
        <v>43</v>
      </c>
      <c r="B98" s="130">
        <v>45</v>
      </c>
      <c r="C98" s="131" t="s">
        <v>72</v>
      </c>
      <c r="D98" s="132" t="s">
        <v>98</v>
      </c>
      <c r="E98" s="133">
        <v>2250.2399999999998</v>
      </c>
      <c r="F98" s="134" t="s">
        <v>74</v>
      </c>
      <c r="G98" s="133" t="s">
        <v>75</v>
      </c>
      <c r="H98" s="133" t="s">
        <v>99</v>
      </c>
      <c r="I98" s="133" t="s">
        <v>100</v>
      </c>
      <c r="J98" s="133"/>
      <c r="K98" s="133" t="s">
        <v>101</v>
      </c>
      <c r="L98" s="134" t="s">
        <v>102</v>
      </c>
      <c r="M98" s="134"/>
      <c r="N98" s="134" t="s">
        <v>80</v>
      </c>
      <c r="O98" s="134"/>
      <c r="P98" s="134"/>
      <c r="Q98" s="134"/>
      <c r="R98" s="134"/>
      <c r="S98" s="134"/>
      <c r="T98" s="134"/>
      <c r="U98" s="134"/>
      <c r="V98" s="134"/>
    </row>
    <row r="99" spans="1:22" ht="68.400000000000006" x14ac:dyDescent="0.25">
      <c r="A99" s="137">
        <v>44</v>
      </c>
      <c r="B99" s="138">
        <v>46</v>
      </c>
      <c r="C99" s="139" t="s">
        <v>93</v>
      </c>
      <c r="D99" s="140" t="s">
        <v>222</v>
      </c>
      <c r="E99" s="141">
        <v>13.69</v>
      </c>
      <c r="F99" s="142">
        <v>13.69</v>
      </c>
      <c r="G99" s="141"/>
      <c r="H99" s="141" t="s">
        <v>223</v>
      </c>
      <c r="I99" s="141">
        <v>1</v>
      </c>
      <c r="J99" s="141"/>
      <c r="K99" s="141" t="s">
        <v>224</v>
      </c>
      <c r="L99" s="142">
        <v>14</v>
      </c>
      <c r="M99" s="142"/>
      <c r="N99" s="142" t="s">
        <v>80</v>
      </c>
      <c r="O99" s="142"/>
      <c r="P99" s="142"/>
      <c r="Q99" s="142"/>
      <c r="R99" s="142"/>
      <c r="S99" s="142"/>
      <c r="T99" s="142"/>
      <c r="U99" s="142"/>
      <c r="V99" s="142"/>
    </row>
    <row r="100" spans="1:22" ht="19.350000000000001" customHeight="1" x14ac:dyDescent="0.25">
      <c r="A100" s="127" t="s">
        <v>225</v>
      </c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</row>
    <row r="101" spans="1:22" ht="68.400000000000006" x14ac:dyDescent="0.25">
      <c r="A101" s="129">
        <v>45</v>
      </c>
      <c r="B101" s="130">
        <v>47</v>
      </c>
      <c r="C101" s="131" t="s">
        <v>226</v>
      </c>
      <c r="D101" s="132" t="s">
        <v>227</v>
      </c>
      <c r="E101" s="133">
        <v>922.65</v>
      </c>
      <c r="F101" s="134">
        <v>911.86</v>
      </c>
      <c r="G101" s="133" t="s">
        <v>228</v>
      </c>
      <c r="H101" s="133" t="s">
        <v>229</v>
      </c>
      <c r="I101" s="133">
        <v>28</v>
      </c>
      <c r="J101" s="133"/>
      <c r="K101" s="133" t="s">
        <v>230</v>
      </c>
      <c r="L101" s="134">
        <v>302</v>
      </c>
      <c r="M101" s="134"/>
      <c r="N101" s="134" t="s">
        <v>80</v>
      </c>
      <c r="O101" s="134"/>
      <c r="P101" s="134"/>
      <c r="Q101" s="134"/>
      <c r="R101" s="134"/>
      <c r="S101" s="134"/>
      <c r="T101" s="134"/>
      <c r="U101" s="134"/>
      <c r="V101" s="134" t="s">
        <v>231</v>
      </c>
    </row>
    <row r="102" spans="1:22" ht="136.80000000000001" x14ac:dyDescent="0.25">
      <c r="A102" s="129">
        <v>46</v>
      </c>
      <c r="B102" s="130">
        <v>48</v>
      </c>
      <c r="C102" s="131" t="s">
        <v>232</v>
      </c>
      <c r="D102" s="132" t="s">
        <v>233</v>
      </c>
      <c r="E102" s="133">
        <v>6648.78</v>
      </c>
      <c r="F102" s="134" t="s">
        <v>234</v>
      </c>
      <c r="G102" s="133" t="s">
        <v>235</v>
      </c>
      <c r="H102" s="133" t="s">
        <v>236</v>
      </c>
      <c r="I102" s="133" t="s">
        <v>237</v>
      </c>
      <c r="J102" s="133">
        <v>1</v>
      </c>
      <c r="K102" s="133" t="s">
        <v>238</v>
      </c>
      <c r="L102" s="134" t="s">
        <v>239</v>
      </c>
      <c r="M102" s="134"/>
      <c r="N102" s="134" t="s">
        <v>80</v>
      </c>
      <c r="O102" s="134"/>
      <c r="P102" s="134"/>
      <c r="Q102" s="134"/>
      <c r="R102" s="134"/>
      <c r="S102" s="134"/>
      <c r="T102" s="134"/>
      <c r="U102" s="134"/>
      <c r="V102" s="134">
        <v>6</v>
      </c>
    </row>
    <row r="103" spans="1:22" ht="57" x14ac:dyDescent="0.25">
      <c r="A103" s="129">
        <v>47</v>
      </c>
      <c r="B103" s="130">
        <v>49</v>
      </c>
      <c r="C103" s="131" t="s">
        <v>240</v>
      </c>
      <c r="D103" s="132" t="s">
        <v>241</v>
      </c>
      <c r="E103" s="133">
        <v>103.75</v>
      </c>
      <c r="F103" s="134" t="s">
        <v>242</v>
      </c>
      <c r="G103" s="133"/>
      <c r="H103" s="133">
        <v>104</v>
      </c>
      <c r="I103" s="133" t="s">
        <v>243</v>
      </c>
      <c r="J103" s="133"/>
      <c r="K103" s="133">
        <v>183</v>
      </c>
      <c r="L103" s="134" t="s">
        <v>244</v>
      </c>
      <c r="M103" s="134"/>
      <c r="N103" s="134" t="s">
        <v>92</v>
      </c>
      <c r="O103" s="134"/>
      <c r="P103" s="134"/>
      <c r="Q103" s="134"/>
      <c r="R103" s="134"/>
      <c r="S103" s="134"/>
      <c r="T103" s="134"/>
      <c r="U103" s="134"/>
      <c r="V103" s="134"/>
    </row>
    <row r="104" spans="1:22" ht="34.200000000000003" x14ac:dyDescent="0.25">
      <c r="A104" s="129">
        <v>48</v>
      </c>
      <c r="B104" s="130">
        <v>50</v>
      </c>
      <c r="C104" s="131" t="s">
        <v>245</v>
      </c>
      <c r="D104" s="132" t="s">
        <v>241</v>
      </c>
      <c r="E104" s="133">
        <v>700</v>
      </c>
      <c r="F104" s="134" t="s">
        <v>246</v>
      </c>
      <c r="G104" s="133"/>
      <c r="H104" s="133">
        <v>700</v>
      </c>
      <c r="I104" s="133" t="s">
        <v>246</v>
      </c>
      <c r="J104" s="133"/>
      <c r="K104" s="133">
        <v>897</v>
      </c>
      <c r="L104" s="134" t="s">
        <v>247</v>
      </c>
      <c r="M104" s="134"/>
      <c r="N104" s="134" t="s">
        <v>92</v>
      </c>
      <c r="O104" s="134"/>
      <c r="P104" s="134"/>
      <c r="Q104" s="134"/>
      <c r="R104" s="134"/>
      <c r="S104" s="134"/>
      <c r="T104" s="134"/>
      <c r="U104" s="134"/>
      <c r="V104" s="134"/>
    </row>
    <row r="105" spans="1:22" ht="34.200000000000003" x14ac:dyDescent="0.25">
      <c r="A105" s="129">
        <v>49</v>
      </c>
      <c r="B105" s="130">
        <v>51</v>
      </c>
      <c r="C105" s="131" t="s">
        <v>248</v>
      </c>
      <c r="D105" s="132" t="s">
        <v>159</v>
      </c>
      <c r="E105" s="133">
        <v>15.1</v>
      </c>
      <c r="F105" s="134" t="s">
        <v>249</v>
      </c>
      <c r="G105" s="133"/>
      <c r="H105" s="133">
        <v>30</v>
      </c>
      <c r="I105" s="133" t="s">
        <v>170</v>
      </c>
      <c r="J105" s="133"/>
      <c r="K105" s="133">
        <v>77</v>
      </c>
      <c r="L105" s="134" t="s">
        <v>250</v>
      </c>
      <c r="M105" s="134"/>
      <c r="N105" s="134" t="s">
        <v>92</v>
      </c>
      <c r="O105" s="134"/>
      <c r="P105" s="134"/>
      <c r="Q105" s="134"/>
      <c r="R105" s="134"/>
      <c r="S105" s="134"/>
      <c r="T105" s="134"/>
      <c r="U105" s="134"/>
      <c r="V105" s="134"/>
    </row>
    <row r="106" spans="1:22" ht="18.45" customHeight="1" x14ac:dyDescent="0.25">
      <c r="A106" s="135" t="s">
        <v>251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</row>
    <row r="107" spans="1:22" ht="57" x14ac:dyDescent="0.25">
      <c r="A107" s="129">
        <v>50</v>
      </c>
      <c r="B107" s="130">
        <v>52</v>
      </c>
      <c r="C107" s="131" t="s">
        <v>136</v>
      </c>
      <c r="D107" s="132" t="s">
        <v>252</v>
      </c>
      <c r="E107" s="133">
        <v>508.07</v>
      </c>
      <c r="F107" s="134" t="s">
        <v>138</v>
      </c>
      <c r="G107" s="133">
        <v>1.03</v>
      </c>
      <c r="H107" s="133" t="s">
        <v>253</v>
      </c>
      <c r="I107" s="133" t="s">
        <v>254</v>
      </c>
      <c r="J107" s="133"/>
      <c r="K107" s="133" t="s">
        <v>255</v>
      </c>
      <c r="L107" s="134" t="s">
        <v>256</v>
      </c>
      <c r="M107" s="134"/>
      <c r="N107" s="134" t="s">
        <v>80</v>
      </c>
      <c r="O107" s="134"/>
      <c r="P107" s="134"/>
      <c r="Q107" s="134"/>
      <c r="R107" s="134"/>
      <c r="S107" s="134"/>
      <c r="T107" s="134"/>
      <c r="U107" s="134"/>
      <c r="V107" s="134"/>
    </row>
    <row r="108" spans="1:22" ht="18.45" customHeight="1" x14ac:dyDescent="0.25">
      <c r="A108" s="135" t="s">
        <v>97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</row>
    <row r="109" spans="1:22" ht="68.400000000000006" x14ac:dyDescent="0.25">
      <c r="A109" s="129">
        <v>51</v>
      </c>
      <c r="B109" s="130">
        <v>53</v>
      </c>
      <c r="C109" s="131" t="s">
        <v>257</v>
      </c>
      <c r="D109" s="132" t="s">
        <v>98</v>
      </c>
      <c r="E109" s="133">
        <v>18179.61</v>
      </c>
      <c r="F109" s="134" t="s">
        <v>258</v>
      </c>
      <c r="G109" s="133" t="s">
        <v>259</v>
      </c>
      <c r="H109" s="133" t="s">
        <v>260</v>
      </c>
      <c r="I109" s="133" t="s">
        <v>261</v>
      </c>
      <c r="J109" s="133">
        <v>5</v>
      </c>
      <c r="K109" s="133" t="s">
        <v>262</v>
      </c>
      <c r="L109" s="134" t="s">
        <v>263</v>
      </c>
      <c r="M109" s="134"/>
      <c r="N109" s="134" t="s">
        <v>80</v>
      </c>
      <c r="O109" s="134"/>
      <c r="P109" s="134"/>
      <c r="Q109" s="134"/>
      <c r="R109" s="134"/>
      <c r="S109" s="134"/>
      <c r="T109" s="134"/>
      <c r="U109" s="134"/>
      <c r="V109" s="134" t="s">
        <v>264</v>
      </c>
    </row>
    <row r="110" spans="1:22" ht="57" x14ac:dyDescent="0.25">
      <c r="A110" s="129">
        <v>52</v>
      </c>
      <c r="B110" s="130">
        <v>54</v>
      </c>
      <c r="C110" s="131" t="s">
        <v>122</v>
      </c>
      <c r="D110" s="132" t="s">
        <v>123</v>
      </c>
      <c r="E110" s="133">
        <v>15810.14</v>
      </c>
      <c r="F110" s="134" t="s">
        <v>124</v>
      </c>
      <c r="G110" s="133">
        <v>195.41</v>
      </c>
      <c r="H110" s="133" t="s">
        <v>125</v>
      </c>
      <c r="I110" s="133" t="s">
        <v>126</v>
      </c>
      <c r="J110" s="133"/>
      <c r="K110" s="133" t="s">
        <v>127</v>
      </c>
      <c r="L110" s="134" t="s">
        <v>128</v>
      </c>
      <c r="M110" s="134"/>
      <c r="N110" s="134" t="s">
        <v>80</v>
      </c>
      <c r="O110" s="134"/>
      <c r="P110" s="134"/>
      <c r="Q110" s="134"/>
      <c r="R110" s="134"/>
      <c r="S110" s="134"/>
      <c r="T110" s="134"/>
      <c r="U110" s="134"/>
      <c r="V110" s="134">
        <v>2</v>
      </c>
    </row>
    <row r="111" spans="1:22" ht="34.200000000000003" x14ac:dyDescent="0.25">
      <c r="A111" s="129">
        <v>53</v>
      </c>
      <c r="B111" s="130">
        <v>55</v>
      </c>
      <c r="C111" s="131" t="s">
        <v>129</v>
      </c>
      <c r="D111" s="132" t="s">
        <v>130</v>
      </c>
      <c r="E111" s="133">
        <v>26.3</v>
      </c>
      <c r="F111" s="134" t="s">
        <v>131</v>
      </c>
      <c r="G111" s="133"/>
      <c r="H111" s="133">
        <v>26</v>
      </c>
      <c r="I111" s="133" t="s">
        <v>132</v>
      </c>
      <c r="J111" s="133"/>
      <c r="K111" s="133">
        <v>121</v>
      </c>
      <c r="L111" s="134" t="s">
        <v>133</v>
      </c>
      <c r="M111" s="134"/>
      <c r="N111" s="134" t="s">
        <v>92</v>
      </c>
      <c r="O111" s="134"/>
      <c r="P111" s="134"/>
      <c r="Q111" s="134"/>
      <c r="R111" s="134"/>
      <c r="S111" s="134"/>
      <c r="T111" s="134"/>
      <c r="U111" s="134"/>
      <c r="V111" s="134"/>
    </row>
    <row r="112" spans="1:22" ht="68.400000000000006" x14ac:dyDescent="0.25">
      <c r="A112" s="129">
        <v>54</v>
      </c>
      <c r="B112" s="130">
        <v>56</v>
      </c>
      <c r="C112" s="131" t="s">
        <v>93</v>
      </c>
      <c r="D112" s="132" t="s">
        <v>265</v>
      </c>
      <c r="E112" s="133">
        <v>13.69</v>
      </c>
      <c r="F112" s="134">
        <v>13.69</v>
      </c>
      <c r="G112" s="133"/>
      <c r="H112" s="133" t="s">
        <v>266</v>
      </c>
      <c r="I112" s="133">
        <v>16</v>
      </c>
      <c r="J112" s="133"/>
      <c r="K112" s="133" t="s">
        <v>267</v>
      </c>
      <c r="L112" s="134">
        <v>181</v>
      </c>
      <c r="M112" s="134"/>
      <c r="N112" s="134" t="s">
        <v>80</v>
      </c>
      <c r="O112" s="134"/>
      <c r="P112" s="134"/>
      <c r="Q112" s="134"/>
      <c r="R112" s="134"/>
      <c r="S112" s="134"/>
      <c r="T112" s="134"/>
      <c r="U112" s="134"/>
      <c r="V112" s="134"/>
    </row>
    <row r="113" spans="1:22" ht="18.45" customHeight="1" x14ac:dyDescent="0.25">
      <c r="A113" s="135" t="s">
        <v>208</v>
      </c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</row>
    <row r="114" spans="1:22" ht="68.400000000000006" x14ac:dyDescent="0.25">
      <c r="A114" s="129">
        <v>55</v>
      </c>
      <c r="B114" s="130">
        <v>57</v>
      </c>
      <c r="C114" s="131" t="s">
        <v>93</v>
      </c>
      <c r="D114" s="132" t="s">
        <v>222</v>
      </c>
      <c r="E114" s="133">
        <v>13.69</v>
      </c>
      <c r="F114" s="134">
        <v>13.69</v>
      </c>
      <c r="G114" s="133"/>
      <c r="H114" s="133" t="s">
        <v>223</v>
      </c>
      <c r="I114" s="133">
        <v>1</v>
      </c>
      <c r="J114" s="133"/>
      <c r="K114" s="133" t="s">
        <v>224</v>
      </c>
      <c r="L114" s="134">
        <v>14</v>
      </c>
      <c r="M114" s="134"/>
      <c r="N114" s="134" t="s">
        <v>80</v>
      </c>
      <c r="O114" s="134"/>
      <c r="P114" s="134"/>
      <c r="Q114" s="134"/>
      <c r="R114" s="134"/>
      <c r="S114" s="134"/>
      <c r="T114" s="134"/>
      <c r="U114" s="134"/>
      <c r="V114" s="134"/>
    </row>
    <row r="115" spans="1:22" ht="68.400000000000006" x14ac:dyDescent="0.25">
      <c r="A115" s="129">
        <v>56</v>
      </c>
      <c r="B115" s="130">
        <v>58</v>
      </c>
      <c r="C115" s="131" t="s">
        <v>81</v>
      </c>
      <c r="D115" s="132" t="s">
        <v>268</v>
      </c>
      <c r="E115" s="133">
        <v>1010.59</v>
      </c>
      <c r="F115" s="134" t="s">
        <v>82</v>
      </c>
      <c r="G115" s="133">
        <v>5.16</v>
      </c>
      <c r="H115" s="133" t="s">
        <v>269</v>
      </c>
      <c r="I115" s="133" t="s">
        <v>270</v>
      </c>
      <c r="J115" s="133"/>
      <c r="K115" s="133" t="s">
        <v>271</v>
      </c>
      <c r="L115" s="134" t="s">
        <v>272</v>
      </c>
      <c r="M115" s="134"/>
      <c r="N115" s="134" t="s">
        <v>80</v>
      </c>
      <c r="O115" s="134"/>
      <c r="P115" s="134"/>
      <c r="Q115" s="134"/>
      <c r="R115" s="134"/>
      <c r="S115" s="134"/>
      <c r="T115" s="134"/>
      <c r="U115" s="134"/>
      <c r="V115" s="134">
        <v>1</v>
      </c>
    </row>
    <row r="116" spans="1:22" ht="45.6" x14ac:dyDescent="0.25">
      <c r="A116" s="129">
        <v>57</v>
      </c>
      <c r="B116" s="130">
        <v>59</v>
      </c>
      <c r="C116" s="131" t="s">
        <v>273</v>
      </c>
      <c r="D116" s="132" t="s">
        <v>186</v>
      </c>
      <c r="E116" s="133">
        <v>62.35</v>
      </c>
      <c r="F116" s="134" t="s">
        <v>274</v>
      </c>
      <c r="G116" s="133"/>
      <c r="H116" s="133">
        <v>125</v>
      </c>
      <c r="I116" s="133" t="s">
        <v>275</v>
      </c>
      <c r="J116" s="133"/>
      <c r="K116" s="133">
        <v>224</v>
      </c>
      <c r="L116" s="134" t="s">
        <v>276</v>
      </c>
      <c r="M116" s="134"/>
      <c r="N116" s="134" t="s">
        <v>92</v>
      </c>
      <c r="O116" s="134"/>
      <c r="P116" s="134"/>
      <c r="Q116" s="134"/>
      <c r="R116" s="134"/>
      <c r="S116" s="134"/>
      <c r="T116" s="134"/>
      <c r="U116" s="134"/>
      <c r="V116" s="134"/>
    </row>
    <row r="117" spans="1:22" ht="57" x14ac:dyDescent="0.25">
      <c r="A117" s="129">
        <v>58</v>
      </c>
      <c r="B117" s="130">
        <v>60</v>
      </c>
      <c r="C117" s="131" t="s">
        <v>277</v>
      </c>
      <c r="D117" s="132" t="s">
        <v>88</v>
      </c>
      <c r="E117" s="133">
        <v>21.1</v>
      </c>
      <c r="F117" s="134" t="s">
        <v>278</v>
      </c>
      <c r="G117" s="133"/>
      <c r="H117" s="133">
        <v>21</v>
      </c>
      <c r="I117" s="133" t="s">
        <v>279</v>
      </c>
      <c r="J117" s="133"/>
      <c r="K117" s="133">
        <v>130</v>
      </c>
      <c r="L117" s="134" t="s">
        <v>280</v>
      </c>
      <c r="M117" s="134"/>
      <c r="N117" s="134" t="s">
        <v>92</v>
      </c>
      <c r="O117" s="134"/>
      <c r="P117" s="134"/>
      <c r="Q117" s="134"/>
      <c r="R117" s="134"/>
      <c r="S117" s="134"/>
      <c r="T117" s="134"/>
      <c r="U117" s="134"/>
      <c r="V117" s="134"/>
    </row>
    <row r="118" spans="1:22" ht="57" x14ac:dyDescent="0.25">
      <c r="A118" s="129">
        <v>59</v>
      </c>
      <c r="B118" s="130">
        <v>61</v>
      </c>
      <c r="C118" s="131" t="s">
        <v>193</v>
      </c>
      <c r="D118" s="132" t="s">
        <v>186</v>
      </c>
      <c r="E118" s="133">
        <v>12.46</v>
      </c>
      <c r="F118" s="134" t="s">
        <v>194</v>
      </c>
      <c r="G118" s="133"/>
      <c r="H118" s="133">
        <v>25</v>
      </c>
      <c r="I118" s="133" t="s">
        <v>195</v>
      </c>
      <c r="J118" s="133"/>
      <c r="K118" s="133">
        <v>58</v>
      </c>
      <c r="L118" s="134" t="s">
        <v>196</v>
      </c>
      <c r="M118" s="134"/>
      <c r="N118" s="134" t="s">
        <v>92</v>
      </c>
      <c r="O118" s="134"/>
      <c r="P118" s="134"/>
      <c r="Q118" s="134"/>
      <c r="R118" s="134"/>
      <c r="S118" s="134"/>
      <c r="T118" s="134"/>
      <c r="U118" s="134"/>
      <c r="V118" s="134"/>
    </row>
    <row r="119" spans="1:22" ht="18.45" customHeight="1" x14ac:dyDescent="0.25">
      <c r="A119" s="135" t="s">
        <v>281</v>
      </c>
      <c r="B119" s="136"/>
      <c r="C119" s="13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</row>
    <row r="120" spans="1:22" ht="57" x14ac:dyDescent="0.25">
      <c r="A120" s="129">
        <v>60</v>
      </c>
      <c r="B120" s="130">
        <v>62</v>
      </c>
      <c r="C120" s="131" t="s">
        <v>122</v>
      </c>
      <c r="D120" s="132" t="s">
        <v>282</v>
      </c>
      <c r="E120" s="133">
        <v>15810.14</v>
      </c>
      <c r="F120" s="134" t="s">
        <v>124</v>
      </c>
      <c r="G120" s="133">
        <v>195.41</v>
      </c>
      <c r="H120" s="133" t="s">
        <v>283</v>
      </c>
      <c r="I120" s="133" t="s">
        <v>284</v>
      </c>
      <c r="J120" s="133"/>
      <c r="K120" s="133" t="s">
        <v>285</v>
      </c>
      <c r="L120" s="134" t="s">
        <v>286</v>
      </c>
      <c r="M120" s="134"/>
      <c r="N120" s="134" t="s">
        <v>80</v>
      </c>
      <c r="O120" s="134"/>
      <c r="P120" s="134"/>
      <c r="Q120" s="134"/>
      <c r="R120" s="134"/>
      <c r="S120" s="134"/>
      <c r="T120" s="134"/>
      <c r="U120" s="134"/>
      <c r="V120" s="134">
        <v>1</v>
      </c>
    </row>
    <row r="121" spans="1:22" ht="34.200000000000003" x14ac:dyDescent="0.25">
      <c r="A121" s="129">
        <v>61</v>
      </c>
      <c r="B121" s="130">
        <v>63</v>
      </c>
      <c r="C121" s="131" t="s">
        <v>129</v>
      </c>
      <c r="D121" s="132" t="s">
        <v>287</v>
      </c>
      <c r="E121" s="133">
        <v>26.3</v>
      </c>
      <c r="F121" s="134" t="s">
        <v>131</v>
      </c>
      <c r="G121" s="133"/>
      <c r="H121" s="133">
        <v>11</v>
      </c>
      <c r="I121" s="133" t="s">
        <v>288</v>
      </c>
      <c r="J121" s="133"/>
      <c r="K121" s="133">
        <v>48</v>
      </c>
      <c r="L121" s="134" t="s">
        <v>289</v>
      </c>
      <c r="M121" s="134"/>
      <c r="N121" s="134" t="s">
        <v>92</v>
      </c>
      <c r="O121" s="134"/>
      <c r="P121" s="134"/>
      <c r="Q121" s="134"/>
      <c r="R121" s="134"/>
      <c r="S121" s="134"/>
      <c r="T121" s="134"/>
      <c r="U121" s="134"/>
      <c r="V121" s="134"/>
    </row>
    <row r="122" spans="1:22" ht="18.45" customHeight="1" x14ac:dyDescent="0.25">
      <c r="A122" s="135" t="s">
        <v>281</v>
      </c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</row>
    <row r="123" spans="1:22" ht="57" x14ac:dyDescent="0.25">
      <c r="A123" s="129">
        <v>62</v>
      </c>
      <c r="B123" s="130">
        <v>64</v>
      </c>
      <c r="C123" s="131" t="s">
        <v>122</v>
      </c>
      <c r="D123" s="132" t="s">
        <v>282</v>
      </c>
      <c r="E123" s="133">
        <v>15810.14</v>
      </c>
      <c r="F123" s="134" t="s">
        <v>124</v>
      </c>
      <c r="G123" s="133">
        <v>195.41</v>
      </c>
      <c r="H123" s="133" t="s">
        <v>283</v>
      </c>
      <c r="I123" s="133" t="s">
        <v>284</v>
      </c>
      <c r="J123" s="133"/>
      <c r="K123" s="133" t="s">
        <v>285</v>
      </c>
      <c r="L123" s="134" t="s">
        <v>286</v>
      </c>
      <c r="M123" s="134"/>
      <c r="N123" s="134" t="s">
        <v>80</v>
      </c>
      <c r="O123" s="134"/>
      <c r="P123" s="134"/>
      <c r="Q123" s="134"/>
      <c r="R123" s="134"/>
      <c r="S123" s="134"/>
      <c r="T123" s="134"/>
      <c r="U123" s="134"/>
      <c r="V123" s="134">
        <v>1</v>
      </c>
    </row>
    <row r="124" spans="1:22" ht="34.200000000000003" x14ac:dyDescent="0.25">
      <c r="A124" s="129">
        <v>63</v>
      </c>
      <c r="B124" s="130">
        <v>65</v>
      </c>
      <c r="C124" s="131" t="s">
        <v>129</v>
      </c>
      <c r="D124" s="132" t="s">
        <v>287</v>
      </c>
      <c r="E124" s="133">
        <v>26.3</v>
      </c>
      <c r="F124" s="134" t="s">
        <v>131</v>
      </c>
      <c r="G124" s="133"/>
      <c r="H124" s="133">
        <v>11</v>
      </c>
      <c r="I124" s="133" t="s">
        <v>288</v>
      </c>
      <c r="J124" s="133"/>
      <c r="K124" s="133">
        <v>48</v>
      </c>
      <c r="L124" s="134" t="s">
        <v>289</v>
      </c>
      <c r="M124" s="134"/>
      <c r="N124" s="134" t="s">
        <v>92</v>
      </c>
      <c r="O124" s="134"/>
      <c r="P124" s="134"/>
      <c r="Q124" s="134"/>
      <c r="R124" s="134"/>
      <c r="S124" s="134"/>
      <c r="T124" s="134"/>
      <c r="U124" s="134"/>
      <c r="V124" s="134"/>
    </row>
    <row r="125" spans="1:22" ht="18.45" customHeight="1" x14ac:dyDescent="0.25">
      <c r="A125" s="135" t="s">
        <v>144</v>
      </c>
      <c r="B125" s="136"/>
      <c r="C125" s="136"/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</row>
    <row r="126" spans="1:22" ht="68.400000000000006" x14ac:dyDescent="0.25">
      <c r="A126" s="129">
        <v>64</v>
      </c>
      <c r="B126" s="130">
        <v>66</v>
      </c>
      <c r="C126" s="131" t="s">
        <v>93</v>
      </c>
      <c r="D126" s="132" t="s">
        <v>94</v>
      </c>
      <c r="E126" s="133">
        <v>13.69</v>
      </c>
      <c r="F126" s="134">
        <v>13.69</v>
      </c>
      <c r="G126" s="133"/>
      <c r="H126" s="133" t="s">
        <v>95</v>
      </c>
      <c r="I126" s="133">
        <v>2</v>
      </c>
      <c r="J126" s="133"/>
      <c r="K126" s="133" t="s">
        <v>96</v>
      </c>
      <c r="L126" s="134">
        <v>23</v>
      </c>
      <c r="M126" s="134"/>
      <c r="N126" s="134" t="s">
        <v>80</v>
      </c>
      <c r="O126" s="134"/>
      <c r="P126" s="134"/>
      <c r="Q126" s="134"/>
      <c r="R126" s="134"/>
      <c r="S126" s="134"/>
      <c r="T126" s="134"/>
      <c r="U126" s="134"/>
      <c r="V126" s="134"/>
    </row>
    <row r="127" spans="1:22" ht="68.400000000000006" x14ac:dyDescent="0.25">
      <c r="A127" s="129">
        <v>65</v>
      </c>
      <c r="B127" s="130">
        <v>67</v>
      </c>
      <c r="C127" s="131" t="s">
        <v>81</v>
      </c>
      <c r="D127" s="132" t="s">
        <v>73</v>
      </c>
      <c r="E127" s="133">
        <v>1010.59</v>
      </c>
      <c r="F127" s="134" t="s">
        <v>82</v>
      </c>
      <c r="G127" s="133">
        <v>5.16</v>
      </c>
      <c r="H127" s="133" t="s">
        <v>83</v>
      </c>
      <c r="I127" s="133" t="s">
        <v>84</v>
      </c>
      <c r="J127" s="133"/>
      <c r="K127" s="133" t="s">
        <v>85</v>
      </c>
      <c r="L127" s="134" t="s">
        <v>86</v>
      </c>
      <c r="M127" s="134"/>
      <c r="N127" s="134" t="s">
        <v>80</v>
      </c>
      <c r="O127" s="134"/>
      <c r="P127" s="134"/>
      <c r="Q127" s="134"/>
      <c r="R127" s="134"/>
      <c r="S127" s="134"/>
      <c r="T127" s="134"/>
      <c r="U127" s="134"/>
      <c r="V127" s="134"/>
    </row>
    <row r="128" spans="1:22" ht="57" x14ac:dyDescent="0.25">
      <c r="A128" s="129">
        <v>66</v>
      </c>
      <c r="B128" s="130">
        <v>68</v>
      </c>
      <c r="C128" s="131" t="s">
        <v>290</v>
      </c>
      <c r="D128" s="132" t="s">
        <v>88</v>
      </c>
      <c r="E128" s="133">
        <v>24.9</v>
      </c>
      <c r="F128" s="134" t="s">
        <v>291</v>
      </c>
      <c r="G128" s="133"/>
      <c r="H128" s="133">
        <v>25</v>
      </c>
      <c r="I128" s="133" t="s">
        <v>195</v>
      </c>
      <c r="J128" s="133"/>
      <c r="K128" s="133">
        <v>117</v>
      </c>
      <c r="L128" s="134" t="s">
        <v>292</v>
      </c>
      <c r="M128" s="134"/>
      <c r="N128" s="134" t="s">
        <v>92</v>
      </c>
      <c r="O128" s="134"/>
      <c r="P128" s="134"/>
      <c r="Q128" s="134"/>
      <c r="R128" s="134"/>
      <c r="S128" s="134"/>
      <c r="T128" s="134"/>
      <c r="U128" s="134"/>
      <c r="V128" s="134"/>
    </row>
    <row r="129" spans="1:22" ht="18.45" customHeight="1" x14ac:dyDescent="0.25">
      <c r="A129" s="135" t="s">
        <v>293</v>
      </c>
      <c r="B129" s="136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</row>
    <row r="130" spans="1:22" ht="68.400000000000006" x14ac:dyDescent="0.25">
      <c r="A130" s="129">
        <v>67</v>
      </c>
      <c r="B130" s="130">
        <v>69</v>
      </c>
      <c r="C130" s="131" t="s">
        <v>72</v>
      </c>
      <c r="D130" s="132" t="s">
        <v>98</v>
      </c>
      <c r="E130" s="133">
        <v>2250.2399999999998</v>
      </c>
      <c r="F130" s="134" t="s">
        <v>74</v>
      </c>
      <c r="G130" s="133" t="s">
        <v>75</v>
      </c>
      <c r="H130" s="133" t="s">
        <v>99</v>
      </c>
      <c r="I130" s="133" t="s">
        <v>100</v>
      </c>
      <c r="J130" s="133"/>
      <c r="K130" s="133" t="s">
        <v>101</v>
      </c>
      <c r="L130" s="134" t="s">
        <v>102</v>
      </c>
      <c r="M130" s="134"/>
      <c r="N130" s="134" t="s">
        <v>80</v>
      </c>
      <c r="O130" s="134"/>
      <c r="P130" s="134"/>
      <c r="Q130" s="134"/>
      <c r="R130" s="134"/>
      <c r="S130" s="134"/>
      <c r="T130" s="134"/>
      <c r="U130" s="134"/>
      <c r="V130" s="134"/>
    </row>
    <row r="131" spans="1:22" ht="68.400000000000006" x14ac:dyDescent="0.25">
      <c r="A131" s="137">
        <v>68</v>
      </c>
      <c r="B131" s="138">
        <v>70</v>
      </c>
      <c r="C131" s="139" t="s">
        <v>93</v>
      </c>
      <c r="D131" s="140" t="s">
        <v>294</v>
      </c>
      <c r="E131" s="141">
        <v>13.69</v>
      </c>
      <c r="F131" s="142">
        <v>13.69</v>
      </c>
      <c r="G131" s="141"/>
      <c r="H131" s="141" t="s">
        <v>95</v>
      </c>
      <c r="I131" s="141">
        <v>2</v>
      </c>
      <c r="J131" s="141"/>
      <c r="K131" s="141" t="s">
        <v>295</v>
      </c>
      <c r="L131" s="142">
        <v>27</v>
      </c>
      <c r="M131" s="142"/>
      <c r="N131" s="142" t="s">
        <v>80</v>
      </c>
      <c r="O131" s="142"/>
      <c r="P131" s="142"/>
      <c r="Q131" s="142"/>
      <c r="R131" s="142"/>
      <c r="S131" s="142"/>
      <c r="T131" s="142"/>
      <c r="U131" s="142"/>
      <c r="V131" s="142"/>
    </row>
    <row r="132" spans="1:22" ht="19.350000000000001" customHeight="1" x14ac:dyDescent="0.25">
      <c r="A132" s="127" t="s">
        <v>296</v>
      </c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</row>
    <row r="133" spans="1:22" ht="18.45" customHeight="1" x14ac:dyDescent="0.25">
      <c r="A133" s="135" t="s">
        <v>297</v>
      </c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</row>
    <row r="134" spans="1:22" ht="68.400000000000006" x14ac:dyDescent="0.25">
      <c r="A134" s="129">
        <v>69</v>
      </c>
      <c r="B134" s="130">
        <v>71</v>
      </c>
      <c r="C134" s="131" t="s">
        <v>93</v>
      </c>
      <c r="D134" s="132" t="s">
        <v>294</v>
      </c>
      <c r="E134" s="133">
        <v>13.69</v>
      </c>
      <c r="F134" s="134">
        <v>13.69</v>
      </c>
      <c r="G134" s="133"/>
      <c r="H134" s="133" t="s">
        <v>95</v>
      </c>
      <c r="I134" s="133">
        <v>2</v>
      </c>
      <c r="J134" s="133"/>
      <c r="K134" s="133" t="s">
        <v>295</v>
      </c>
      <c r="L134" s="134">
        <v>27</v>
      </c>
      <c r="M134" s="134"/>
      <c r="N134" s="134" t="s">
        <v>80</v>
      </c>
      <c r="O134" s="134"/>
      <c r="P134" s="134"/>
      <c r="Q134" s="134"/>
      <c r="R134" s="134"/>
      <c r="S134" s="134"/>
      <c r="T134" s="134"/>
      <c r="U134" s="134"/>
      <c r="V134" s="134"/>
    </row>
    <row r="135" spans="1:22" ht="68.400000000000006" x14ac:dyDescent="0.25">
      <c r="A135" s="129">
        <v>70</v>
      </c>
      <c r="B135" s="130">
        <v>72</v>
      </c>
      <c r="C135" s="131" t="s">
        <v>72</v>
      </c>
      <c r="D135" s="132" t="s">
        <v>98</v>
      </c>
      <c r="E135" s="133">
        <v>2250.2399999999998</v>
      </c>
      <c r="F135" s="134" t="s">
        <v>74</v>
      </c>
      <c r="G135" s="133" t="s">
        <v>75</v>
      </c>
      <c r="H135" s="133" t="s">
        <v>99</v>
      </c>
      <c r="I135" s="133" t="s">
        <v>100</v>
      </c>
      <c r="J135" s="133"/>
      <c r="K135" s="133" t="s">
        <v>101</v>
      </c>
      <c r="L135" s="134" t="s">
        <v>102</v>
      </c>
      <c r="M135" s="134"/>
      <c r="N135" s="134" t="s">
        <v>80</v>
      </c>
      <c r="O135" s="134"/>
      <c r="P135" s="134"/>
      <c r="Q135" s="134"/>
      <c r="R135" s="134"/>
      <c r="S135" s="134"/>
      <c r="T135" s="134"/>
      <c r="U135" s="134"/>
      <c r="V135" s="134"/>
    </row>
    <row r="136" spans="1:22" ht="79.8" x14ac:dyDescent="0.25">
      <c r="A136" s="129">
        <v>71</v>
      </c>
      <c r="B136" s="130">
        <v>73</v>
      </c>
      <c r="C136" s="131" t="s">
        <v>146</v>
      </c>
      <c r="D136" s="132" t="s">
        <v>298</v>
      </c>
      <c r="E136" s="133">
        <v>2435.67</v>
      </c>
      <c r="F136" s="134" t="s">
        <v>147</v>
      </c>
      <c r="G136" s="133" t="s">
        <v>148</v>
      </c>
      <c r="H136" s="133" t="s">
        <v>299</v>
      </c>
      <c r="I136" s="133" t="s">
        <v>300</v>
      </c>
      <c r="J136" s="133"/>
      <c r="K136" s="133" t="s">
        <v>301</v>
      </c>
      <c r="L136" s="134" t="s">
        <v>302</v>
      </c>
      <c r="M136" s="134"/>
      <c r="N136" s="134" t="s">
        <v>80</v>
      </c>
      <c r="O136" s="134"/>
      <c r="P136" s="134"/>
      <c r="Q136" s="134"/>
      <c r="R136" s="134"/>
      <c r="S136" s="134"/>
      <c r="T136" s="134"/>
      <c r="U136" s="134"/>
      <c r="V136" s="134">
        <v>1</v>
      </c>
    </row>
    <row r="137" spans="1:22" ht="18.45" customHeight="1" x14ac:dyDescent="0.25">
      <c r="A137" s="135" t="s">
        <v>303</v>
      </c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</row>
    <row r="138" spans="1:22" ht="79.8" x14ac:dyDescent="0.25">
      <c r="A138" s="129">
        <v>72</v>
      </c>
      <c r="B138" s="130">
        <v>74</v>
      </c>
      <c r="C138" s="131" t="s">
        <v>146</v>
      </c>
      <c r="D138" s="132" t="s">
        <v>304</v>
      </c>
      <c r="E138" s="133">
        <v>2435.67</v>
      </c>
      <c r="F138" s="134" t="s">
        <v>147</v>
      </c>
      <c r="G138" s="133" t="s">
        <v>148</v>
      </c>
      <c r="H138" s="133" t="s">
        <v>305</v>
      </c>
      <c r="I138" s="133" t="s">
        <v>306</v>
      </c>
      <c r="J138" s="133"/>
      <c r="K138" s="133" t="s">
        <v>307</v>
      </c>
      <c r="L138" s="134" t="s">
        <v>308</v>
      </c>
      <c r="M138" s="134"/>
      <c r="N138" s="134" t="s">
        <v>80</v>
      </c>
      <c r="O138" s="134"/>
      <c r="P138" s="134"/>
      <c r="Q138" s="134"/>
      <c r="R138" s="134"/>
      <c r="S138" s="134"/>
      <c r="T138" s="134"/>
      <c r="U138" s="134"/>
      <c r="V138" s="134">
        <v>1</v>
      </c>
    </row>
    <row r="139" spans="1:22" ht="68.400000000000006" x14ac:dyDescent="0.25">
      <c r="A139" s="129">
        <v>73</v>
      </c>
      <c r="B139" s="130">
        <v>75</v>
      </c>
      <c r="C139" s="131" t="s">
        <v>72</v>
      </c>
      <c r="D139" s="132" t="s">
        <v>98</v>
      </c>
      <c r="E139" s="133">
        <v>2250.2399999999998</v>
      </c>
      <c r="F139" s="134" t="s">
        <v>74</v>
      </c>
      <c r="G139" s="133" t="s">
        <v>75</v>
      </c>
      <c r="H139" s="133" t="s">
        <v>99</v>
      </c>
      <c r="I139" s="133" t="s">
        <v>100</v>
      </c>
      <c r="J139" s="133"/>
      <c r="K139" s="133" t="s">
        <v>101</v>
      </c>
      <c r="L139" s="134" t="s">
        <v>102</v>
      </c>
      <c r="M139" s="134"/>
      <c r="N139" s="134" t="s">
        <v>80</v>
      </c>
      <c r="O139" s="134"/>
      <c r="P139" s="134"/>
      <c r="Q139" s="134"/>
      <c r="R139" s="134"/>
      <c r="S139" s="134"/>
      <c r="T139" s="134"/>
      <c r="U139" s="134"/>
      <c r="V139" s="134"/>
    </row>
    <row r="140" spans="1:22" ht="102.6" x14ac:dyDescent="0.25">
      <c r="A140" s="129">
        <v>74</v>
      </c>
      <c r="B140" s="130">
        <v>76</v>
      </c>
      <c r="C140" s="131" t="s">
        <v>309</v>
      </c>
      <c r="D140" s="132" t="s">
        <v>310</v>
      </c>
      <c r="E140" s="133">
        <v>5229.34</v>
      </c>
      <c r="F140" s="134" t="s">
        <v>311</v>
      </c>
      <c r="G140" s="133">
        <v>76.17</v>
      </c>
      <c r="H140" s="133" t="s">
        <v>312</v>
      </c>
      <c r="I140" s="133" t="s">
        <v>313</v>
      </c>
      <c r="J140" s="133">
        <v>5</v>
      </c>
      <c r="K140" s="133" t="s">
        <v>314</v>
      </c>
      <c r="L140" s="134" t="s">
        <v>315</v>
      </c>
      <c r="M140" s="134"/>
      <c r="N140" s="134" t="s">
        <v>80</v>
      </c>
      <c r="O140" s="134"/>
      <c r="P140" s="134"/>
      <c r="Q140" s="134"/>
      <c r="R140" s="134"/>
      <c r="S140" s="134"/>
      <c r="T140" s="134"/>
      <c r="U140" s="134"/>
      <c r="V140" s="134">
        <v>26</v>
      </c>
    </row>
    <row r="141" spans="1:22" ht="57" x14ac:dyDescent="0.25">
      <c r="A141" s="129">
        <v>75</v>
      </c>
      <c r="B141" s="130">
        <v>77</v>
      </c>
      <c r="C141" s="131" t="s">
        <v>193</v>
      </c>
      <c r="D141" s="132" t="s">
        <v>206</v>
      </c>
      <c r="E141" s="133">
        <v>12.46</v>
      </c>
      <c r="F141" s="134" t="s">
        <v>194</v>
      </c>
      <c r="G141" s="133"/>
      <c r="H141" s="133">
        <v>50</v>
      </c>
      <c r="I141" s="133" t="s">
        <v>316</v>
      </c>
      <c r="J141" s="133"/>
      <c r="K141" s="133">
        <v>117</v>
      </c>
      <c r="L141" s="134" t="s">
        <v>292</v>
      </c>
      <c r="M141" s="134"/>
      <c r="N141" s="134" t="s">
        <v>92</v>
      </c>
      <c r="O141" s="134"/>
      <c r="P141" s="134"/>
      <c r="Q141" s="134"/>
      <c r="R141" s="134"/>
      <c r="S141" s="134"/>
      <c r="T141" s="134"/>
      <c r="U141" s="134"/>
      <c r="V141" s="134"/>
    </row>
    <row r="142" spans="1:22" ht="45.6" x14ac:dyDescent="0.25">
      <c r="A142" s="129">
        <v>76</v>
      </c>
      <c r="B142" s="130">
        <v>78</v>
      </c>
      <c r="C142" s="131" t="s">
        <v>190</v>
      </c>
      <c r="D142" s="132" t="s">
        <v>317</v>
      </c>
      <c r="E142" s="133">
        <v>2.4500000000000002</v>
      </c>
      <c r="F142" s="134" t="s">
        <v>191</v>
      </c>
      <c r="G142" s="133"/>
      <c r="H142" s="133">
        <v>15</v>
      </c>
      <c r="I142" s="133" t="s">
        <v>318</v>
      </c>
      <c r="J142" s="133"/>
      <c r="K142" s="133">
        <v>37</v>
      </c>
      <c r="L142" s="134" t="s">
        <v>219</v>
      </c>
      <c r="M142" s="134"/>
      <c r="N142" s="134" t="s">
        <v>92</v>
      </c>
      <c r="O142" s="134"/>
      <c r="P142" s="134"/>
      <c r="Q142" s="134"/>
      <c r="R142" s="134"/>
      <c r="S142" s="134"/>
      <c r="T142" s="134"/>
      <c r="U142" s="134"/>
      <c r="V142" s="134"/>
    </row>
    <row r="143" spans="1:22" ht="18.45" customHeight="1" x14ac:dyDescent="0.25">
      <c r="A143" s="135" t="s">
        <v>303</v>
      </c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</row>
    <row r="144" spans="1:22" ht="68.400000000000006" x14ac:dyDescent="0.25">
      <c r="A144" s="137">
        <v>77</v>
      </c>
      <c r="B144" s="138">
        <v>79</v>
      </c>
      <c r="C144" s="139" t="s">
        <v>72</v>
      </c>
      <c r="D144" s="140" t="s">
        <v>268</v>
      </c>
      <c r="E144" s="141">
        <v>2250.2399999999998</v>
      </c>
      <c r="F144" s="142" t="s">
        <v>74</v>
      </c>
      <c r="G144" s="141" t="s">
        <v>75</v>
      </c>
      <c r="H144" s="141" t="s">
        <v>319</v>
      </c>
      <c r="I144" s="141" t="s">
        <v>320</v>
      </c>
      <c r="J144" s="141"/>
      <c r="K144" s="141" t="s">
        <v>321</v>
      </c>
      <c r="L144" s="142" t="s">
        <v>322</v>
      </c>
      <c r="M144" s="142"/>
      <c r="N144" s="142" t="s">
        <v>80</v>
      </c>
      <c r="O144" s="142"/>
      <c r="P144" s="142"/>
      <c r="Q144" s="142"/>
      <c r="R144" s="142"/>
      <c r="S144" s="142"/>
      <c r="T144" s="142"/>
      <c r="U144" s="142"/>
      <c r="V144" s="142"/>
    </row>
    <row r="145" spans="1:22" ht="19.350000000000001" customHeight="1" x14ac:dyDescent="0.25">
      <c r="A145" s="127" t="s">
        <v>323</v>
      </c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</row>
    <row r="146" spans="1:22" ht="18.45" customHeight="1" x14ac:dyDescent="0.25">
      <c r="A146" s="135" t="s">
        <v>324</v>
      </c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</row>
    <row r="147" spans="1:22" ht="79.8" x14ac:dyDescent="0.25">
      <c r="A147" s="129">
        <v>78</v>
      </c>
      <c r="B147" s="130">
        <v>80</v>
      </c>
      <c r="C147" s="131" t="s">
        <v>325</v>
      </c>
      <c r="D147" s="132" t="s">
        <v>252</v>
      </c>
      <c r="E147" s="133">
        <v>5013.63</v>
      </c>
      <c r="F147" s="134" t="s">
        <v>326</v>
      </c>
      <c r="G147" s="133" t="s">
        <v>327</v>
      </c>
      <c r="H147" s="133" t="s">
        <v>328</v>
      </c>
      <c r="I147" s="133" t="s">
        <v>329</v>
      </c>
      <c r="J147" s="133">
        <v>9</v>
      </c>
      <c r="K147" s="133" t="s">
        <v>330</v>
      </c>
      <c r="L147" s="134" t="s">
        <v>331</v>
      </c>
      <c r="M147" s="134"/>
      <c r="N147" s="134" t="s">
        <v>80</v>
      </c>
      <c r="O147" s="134"/>
      <c r="P147" s="134"/>
      <c r="Q147" s="134"/>
      <c r="R147" s="134"/>
      <c r="S147" s="134"/>
      <c r="T147" s="134"/>
      <c r="U147" s="134"/>
      <c r="V147" s="134" t="s">
        <v>332</v>
      </c>
    </row>
    <row r="148" spans="1:22" ht="79.8" x14ac:dyDescent="0.25">
      <c r="A148" s="129">
        <v>79</v>
      </c>
      <c r="B148" s="130">
        <v>81</v>
      </c>
      <c r="C148" s="131" t="s">
        <v>146</v>
      </c>
      <c r="D148" s="132" t="s">
        <v>73</v>
      </c>
      <c r="E148" s="133">
        <v>2435.67</v>
      </c>
      <c r="F148" s="134" t="s">
        <v>147</v>
      </c>
      <c r="G148" s="133" t="s">
        <v>148</v>
      </c>
      <c r="H148" s="133" t="s">
        <v>333</v>
      </c>
      <c r="I148" s="133" t="s">
        <v>334</v>
      </c>
      <c r="J148" s="133">
        <v>1</v>
      </c>
      <c r="K148" s="133" t="s">
        <v>335</v>
      </c>
      <c r="L148" s="134" t="s">
        <v>336</v>
      </c>
      <c r="M148" s="134"/>
      <c r="N148" s="134" t="s">
        <v>80</v>
      </c>
      <c r="O148" s="134"/>
      <c r="P148" s="134"/>
      <c r="Q148" s="134"/>
      <c r="R148" s="134"/>
      <c r="S148" s="134"/>
      <c r="T148" s="134"/>
      <c r="U148" s="134"/>
      <c r="V148" s="134">
        <v>3</v>
      </c>
    </row>
    <row r="149" spans="1:22" ht="18.45" customHeight="1" x14ac:dyDescent="0.25">
      <c r="A149" s="135" t="s">
        <v>337</v>
      </c>
      <c r="B149" s="136"/>
      <c r="C149" s="136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</row>
    <row r="150" spans="1:22" ht="79.8" x14ac:dyDescent="0.25">
      <c r="A150" s="129">
        <v>80</v>
      </c>
      <c r="B150" s="130">
        <v>82</v>
      </c>
      <c r="C150" s="131" t="s">
        <v>325</v>
      </c>
      <c r="D150" s="132" t="s">
        <v>338</v>
      </c>
      <c r="E150" s="133">
        <v>5013.63</v>
      </c>
      <c r="F150" s="134" t="s">
        <v>326</v>
      </c>
      <c r="G150" s="133" t="s">
        <v>327</v>
      </c>
      <c r="H150" s="133" t="s">
        <v>339</v>
      </c>
      <c r="I150" s="133" t="s">
        <v>340</v>
      </c>
      <c r="J150" s="133">
        <v>3</v>
      </c>
      <c r="K150" s="133" t="s">
        <v>341</v>
      </c>
      <c r="L150" s="134" t="s">
        <v>342</v>
      </c>
      <c r="M150" s="134"/>
      <c r="N150" s="134" t="s">
        <v>80</v>
      </c>
      <c r="O150" s="134"/>
      <c r="P150" s="134"/>
      <c r="Q150" s="134"/>
      <c r="R150" s="134"/>
      <c r="S150" s="134"/>
      <c r="T150" s="134"/>
      <c r="U150" s="134"/>
      <c r="V150" s="134" t="s">
        <v>343</v>
      </c>
    </row>
    <row r="151" spans="1:22" ht="91.2" x14ac:dyDescent="0.25">
      <c r="A151" s="129">
        <v>81</v>
      </c>
      <c r="B151" s="130">
        <v>83</v>
      </c>
      <c r="C151" s="131" t="s">
        <v>344</v>
      </c>
      <c r="D151" s="132" t="s">
        <v>338</v>
      </c>
      <c r="E151" s="133">
        <v>1557.53</v>
      </c>
      <c r="F151" s="134" t="s">
        <v>345</v>
      </c>
      <c r="G151" s="133" t="s">
        <v>327</v>
      </c>
      <c r="H151" s="133" t="s">
        <v>346</v>
      </c>
      <c r="I151" s="133" t="s">
        <v>347</v>
      </c>
      <c r="J151" s="133">
        <v>3</v>
      </c>
      <c r="K151" s="133" t="s">
        <v>348</v>
      </c>
      <c r="L151" s="134" t="s">
        <v>349</v>
      </c>
      <c r="M151" s="134"/>
      <c r="N151" s="134" t="s">
        <v>80</v>
      </c>
      <c r="O151" s="134"/>
      <c r="P151" s="134"/>
      <c r="Q151" s="134"/>
      <c r="R151" s="134"/>
      <c r="S151" s="134"/>
      <c r="T151" s="134"/>
      <c r="U151" s="134"/>
      <c r="V151" s="134" t="s">
        <v>343</v>
      </c>
    </row>
    <row r="152" spans="1:22" ht="79.8" x14ac:dyDescent="0.25">
      <c r="A152" s="129">
        <v>82</v>
      </c>
      <c r="B152" s="130">
        <v>84</v>
      </c>
      <c r="C152" s="131" t="s">
        <v>350</v>
      </c>
      <c r="D152" s="132" t="s">
        <v>351</v>
      </c>
      <c r="E152" s="133">
        <v>28.4</v>
      </c>
      <c r="F152" s="134" t="s">
        <v>352</v>
      </c>
      <c r="G152" s="133"/>
      <c r="H152" s="133">
        <v>46</v>
      </c>
      <c r="I152" s="133" t="s">
        <v>353</v>
      </c>
      <c r="J152" s="133"/>
      <c r="K152" s="133">
        <v>151</v>
      </c>
      <c r="L152" s="134" t="s">
        <v>354</v>
      </c>
      <c r="M152" s="134"/>
      <c r="N152" s="134" t="s">
        <v>92</v>
      </c>
      <c r="O152" s="134"/>
      <c r="P152" s="134"/>
      <c r="Q152" s="134"/>
      <c r="R152" s="134"/>
      <c r="S152" s="134"/>
      <c r="T152" s="134"/>
      <c r="U152" s="134"/>
      <c r="V152" s="134"/>
    </row>
    <row r="153" spans="1:22" ht="79.8" x14ac:dyDescent="0.25">
      <c r="A153" s="137">
        <v>83</v>
      </c>
      <c r="B153" s="138">
        <v>85</v>
      </c>
      <c r="C153" s="139" t="s">
        <v>146</v>
      </c>
      <c r="D153" s="140" t="s">
        <v>73</v>
      </c>
      <c r="E153" s="141">
        <v>2435.67</v>
      </c>
      <c r="F153" s="142" t="s">
        <v>147</v>
      </c>
      <c r="G153" s="141" t="s">
        <v>148</v>
      </c>
      <c r="H153" s="141" t="s">
        <v>333</v>
      </c>
      <c r="I153" s="141" t="s">
        <v>334</v>
      </c>
      <c r="J153" s="141">
        <v>1</v>
      </c>
      <c r="K153" s="141" t="s">
        <v>335</v>
      </c>
      <c r="L153" s="142" t="s">
        <v>336</v>
      </c>
      <c r="M153" s="142"/>
      <c r="N153" s="142" t="s">
        <v>80</v>
      </c>
      <c r="O153" s="142"/>
      <c r="P153" s="142"/>
      <c r="Q153" s="142"/>
      <c r="R153" s="142"/>
      <c r="S153" s="142"/>
      <c r="T153" s="142"/>
      <c r="U153" s="142"/>
      <c r="V153" s="142">
        <v>3</v>
      </c>
    </row>
    <row r="154" spans="1:22" ht="19.350000000000001" customHeight="1" x14ac:dyDescent="0.25">
      <c r="A154" s="127" t="s">
        <v>355</v>
      </c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</row>
    <row r="155" spans="1:22" ht="18.45" customHeight="1" x14ac:dyDescent="0.25">
      <c r="A155" s="135" t="s">
        <v>293</v>
      </c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</row>
    <row r="156" spans="1:22" ht="68.400000000000006" x14ac:dyDescent="0.25">
      <c r="A156" s="129">
        <v>84</v>
      </c>
      <c r="B156" s="130">
        <v>86</v>
      </c>
      <c r="C156" s="131" t="s">
        <v>356</v>
      </c>
      <c r="D156" s="132" t="s">
        <v>357</v>
      </c>
      <c r="E156" s="133">
        <v>15810.14</v>
      </c>
      <c r="F156" s="134" t="s">
        <v>124</v>
      </c>
      <c r="G156" s="133">
        <v>195.41</v>
      </c>
      <c r="H156" s="133">
        <v>9</v>
      </c>
      <c r="I156" s="133" t="s">
        <v>189</v>
      </c>
      <c r="J156" s="133"/>
      <c r="K156" s="133" t="s">
        <v>358</v>
      </c>
      <c r="L156" s="134" t="s">
        <v>359</v>
      </c>
      <c r="M156" s="134"/>
      <c r="N156" s="134" t="s">
        <v>80</v>
      </c>
      <c r="O156" s="134"/>
      <c r="P156" s="134"/>
      <c r="Q156" s="134"/>
      <c r="R156" s="134"/>
      <c r="S156" s="134"/>
      <c r="T156" s="134"/>
      <c r="U156" s="134"/>
      <c r="V156" s="134">
        <v>1</v>
      </c>
    </row>
    <row r="157" spans="1:22" ht="34.200000000000003" x14ac:dyDescent="0.25">
      <c r="A157" s="129">
        <v>85</v>
      </c>
      <c r="B157" s="130">
        <v>87</v>
      </c>
      <c r="C157" s="131" t="s">
        <v>129</v>
      </c>
      <c r="D157" s="132" t="s">
        <v>360</v>
      </c>
      <c r="E157" s="133">
        <v>26.3</v>
      </c>
      <c r="F157" s="134" t="s">
        <v>131</v>
      </c>
      <c r="G157" s="133"/>
      <c r="H157" s="133">
        <v>8</v>
      </c>
      <c r="I157" s="133" t="s">
        <v>361</v>
      </c>
      <c r="J157" s="133"/>
      <c r="K157" s="133">
        <v>36</v>
      </c>
      <c r="L157" s="134" t="s">
        <v>90</v>
      </c>
      <c r="M157" s="134"/>
      <c r="N157" s="134" t="s">
        <v>92</v>
      </c>
      <c r="O157" s="134"/>
      <c r="P157" s="134"/>
      <c r="Q157" s="134"/>
      <c r="R157" s="134"/>
      <c r="S157" s="134"/>
      <c r="T157" s="134"/>
      <c r="U157" s="134"/>
      <c r="V157" s="134"/>
    </row>
    <row r="158" spans="1:22" ht="18.45" customHeight="1" x14ac:dyDescent="0.25">
      <c r="A158" s="135" t="s">
        <v>337</v>
      </c>
      <c r="B158" s="136"/>
      <c r="C158" s="136"/>
      <c r="D158" s="136"/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</row>
    <row r="159" spans="1:22" ht="68.400000000000006" x14ac:dyDescent="0.25">
      <c r="A159" s="137">
        <v>86</v>
      </c>
      <c r="B159" s="138">
        <v>88</v>
      </c>
      <c r="C159" s="139" t="s">
        <v>362</v>
      </c>
      <c r="D159" s="140" t="s">
        <v>222</v>
      </c>
      <c r="E159" s="141">
        <v>3.95</v>
      </c>
      <c r="F159" s="142">
        <v>3.95</v>
      </c>
      <c r="G159" s="141"/>
      <c r="H159" s="141"/>
      <c r="I159" s="141"/>
      <c r="J159" s="141"/>
      <c r="K159" s="141" t="s">
        <v>363</v>
      </c>
      <c r="L159" s="142">
        <v>4</v>
      </c>
      <c r="M159" s="142"/>
      <c r="N159" s="142" t="s">
        <v>80</v>
      </c>
      <c r="O159" s="142"/>
      <c r="P159" s="142"/>
      <c r="Q159" s="142"/>
      <c r="R159" s="142"/>
      <c r="S159" s="142"/>
      <c r="T159" s="142"/>
      <c r="U159" s="142"/>
      <c r="V159" s="142"/>
    </row>
    <row r="160" spans="1:22" ht="19.350000000000001" customHeight="1" x14ac:dyDescent="0.25">
      <c r="A160" s="127" t="s">
        <v>364</v>
      </c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</row>
    <row r="161" spans="1:22" ht="18.45" customHeight="1" x14ac:dyDescent="0.25">
      <c r="A161" s="135" t="s">
        <v>97</v>
      </c>
      <c r="B161" s="136"/>
      <c r="C161" s="136"/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</row>
    <row r="162" spans="1:22" ht="68.400000000000006" x14ac:dyDescent="0.25">
      <c r="A162" s="137">
        <v>87</v>
      </c>
      <c r="B162" s="138">
        <v>89</v>
      </c>
      <c r="C162" s="139" t="s">
        <v>362</v>
      </c>
      <c r="D162" s="140" t="s">
        <v>222</v>
      </c>
      <c r="E162" s="141">
        <v>3.95</v>
      </c>
      <c r="F162" s="142">
        <v>3.95</v>
      </c>
      <c r="G162" s="141"/>
      <c r="H162" s="141"/>
      <c r="I162" s="141"/>
      <c r="J162" s="141"/>
      <c r="K162" s="141" t="s">
        <v>363</v>
      </c>
      <c r="L162" s="142">
        <v>4</v>
      </c>
      <c r="M162" s="142"/>
      <c r="N162" s="142" t="s">
        <v>80</v>
      </c>
      <c r="O162" s="142"/>
      <c r="P162" s="142"/>
      <c r="Q162" s="142"/>
      <c r="R162" s="142"/>
      <c r="S162" s="142"/>
      <c r="T162" s="142"/>
      <c r="U162" s="142"/>
      <c r="V162" s="142"/>
    </row>
    <row r="163" spans="1:22" ht="19.350000000000001" customHeight="1" x14ac:dyDescent="0.25">
      <c r="A163" s="127" t="s">
        <v>365</v>
      </c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</row>
    <row r="164" spans="1:22" ht="18.45" customHeight="1" x14ac:dyDescent="0.25">
      <c r="A164" s="135" t="s">
        <v>337</v>
      </c>
      <c r="B164" s="136"/>
      <c r="C164" s="136"/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</row>
    <row r="165" spans="1:22" ht="68.400000000000006" x14ac:dyDescent="0.25">
      <c r="A165" s="129">
        <v>88</v>
      </c>
      <c r="B165" s="130">
        <v>90</v>
      </c>
      <c r="C165" s="131" t="s">
        <v>366</v>
      </c>
      <c r="D165" s="132" t="s">
        <v>268</v>
      </c>
      <c r="E165" s="133">
        <v>6931.68</v>
      </c>
      <c r="F165" s="134" t="s">
        <v>367</v>
      </c>
      <c r="G165" s="133" t="s">
        <v>368</v>
      </c>
      <c r="H165" s="133" t="s">
        <v>369</v>
      </c>
      <c r="I165" s="133" t="s">
        <v>370</v>
      </c>
      <c r="J165" s="133">
        <v>2</v>
      </c>
      <c r="K165" s="133" t="s">
        <v>371</v>
      </c>
      <c r="L165" s="134" t="s">
        <v>372</v>
      </c>
      <c r="M165" s="134"/>
      <c r="N165" s="134" t="s">
        <v>80</v>
      </c>
      <c r="O165" s="134"/>
      <c r="P165" s="134"/>
      <c r="Q165" s="134"/>
      <c r="R165" s="134"/>
      <c r="S165" s="134"/>
      <c r="T165" s="134"/>
      <c r="U165" s="134"/>
      <c r="V165" s="134" t="s">
        <v>373</v>
      </c>
    </row>
    <row r="166" spans="1:22" ht="68.400000000000006" x14ac:dyDescent="0.25">
      <c r="A166" s="129">
        <v>89</v>
      </c>
      <c r="B166" s="130">
        <v>91</v>
      </c>
      <c r="C166" s="131" t="s">
        <v>374</v>
      </c>
      <c r="D166" s="132" t="s">
        <v>338</v>
      </c>
      <c r="E166" s="133">
        <v>12694.09</v>
      </c>
      <c r="F166" s="134" t="s">
        <v>375</v>
      </c>
      <c r="G166" s="133" t="s">
        <v>376</v>
      </c>
      <c r="H166" s="133" t="s">
        <v>377</v>
      </c>
      <c r="I166" s="133" t="s">
        <v>378</v>
      </c>
      <c r="J166" s="133">
        <v>3</v>
      </c>
      <c r="K166" s="133" t="s">
        <v>379</v>
      </c>
      <c r="L166" s="134" t="s">
        <v>380</v>
      </c>
      <c r="M166" s="134"/>
      <c r="N166" s="134" t="s">
        <v>80</v>
      </c>
      <c r="O166" s="134"/>
      <c r="P166" s="134"/>
      <c r="Q166" s="134"/>
      <c r="R166" s="134"/>
      <c r="S166" s="134"/>
      <c r="T166" s="134"/>
      <c r="U166" s="134"/>
      <c r="V166" s="134" t="s">
        <v>343</v>
      </c>
    </row>
    <row r="167" spans="1:22" ht="68.400000000000006" x14ac:dyDescent="0.25">
      <c r="A167" s="129">
        <v>90</v>
      </c>
      <c r="B167" s="130">
        <v>92</v>
      </c>
      <c r="C167" s="131" t="s">
        <v>81</v>
      </c>
      <c r="D167" s="132" t="s">
        <v>73</v>
      </c>
      <c r="E167" s="133">
        <v>1010.59</v>
      </c>
      <c r="F167" s="134" t="s">
        <v>82</v>
      </c>
      <c r="G167" s="133">
        <v>5.16</v>
      </c>
      <c r="H167" s="133" t="s">
        <v>83</v>
      </c>
      <c r="I167" s="133" t="s">
        <v>84</v>
      </c>
      <c r="J167" s="133"/>
      <c r="K167" s="133" t="s">
        <v>85</v>
      </c>
      <c r="L167" s="134" t="s">
        <v>86</v>
      </c>
      <c r="M167" s="134"/>
      <c r="N167" s="134" t="s">
        <v>80</v>
      </c>
      <c r="O167" s="134"/>
      <c r="P167" s="134"/>
      <c r="Q167" s="134"/>
      <c r="R167" s="134"/>
      <c r="S167" s="134"/>
      <c r="T167" s="134"/>
      <c r="U167" s="134"/>
      <c r="V167" s="134"/>
    </row>
    <row r="168" spans="1:22" ht="45.6" x14ac:dyDescent="0.25">
      <c r="A168" s="129">
        <v>91</v>
      </c>
      <c r="B168" s="130">
        <v>93</v>
      </c>
      <c r="C168" s="131" t="s">
        <v>381</v>
      </c>
      <c r="D168" s="132" t="s">
        <v>88</v>
      </c>
      <c r="E168" s="133">
        <v>43.5</v>
      </c>
      <c r="F168" s="134" t="s">
        <v>382</v>
      </c>
      <c r="G168" s="133"/>
      <c r="H168" s="133">
        <v>44</v>
      </c>
      <c r="I168" s="133" t="s">
        <v>383</v>
      </c>
      <c r="J168" s="133"/>
      <c r="K168" s="133">
        <v>116</v>
      </c>
      <c r="L168" s="134" t="s">
        <v>384</v>
      </c>
      <c r="M168" s="134"/>
      <c r="N168" s="134" t="s">
        <v>92</v>
      </c>
      <c r="O168" s="134"/>
      <c r="P168" s="134"/>
      <c r="Q168" s="134"/>
      <c r="R168" s="134"/>
      <c r="S168" s="134"/>
      <c r="T168" s="134"/>
      <c r="U168" s="134"/>
      <c r="V168" s="134"/>
    </row>
    <row r="169" spans="1:22" ht="18.45" customHeight="1" x14ac:dyDescent="0.25">
      <c r="A169" s="135" t="s">
        <v>385</v>
      </c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</row>
    <row r="170" spans="1:22" ht="68.400000000000006" x14ac:dyDescent="0.25">
      <c r="A170" s="129">
        <v>92</v>
      </c>
      <c r="B170" s="130">
        <v>94</v>
      </c>
      <c r="C170" s="131" t="s">
        <v>366</v>
      </c>
      <c r="D170" s="132" t="s">
        <v>268</v>
      </c>
      <c r="E170" s="133">
        <v>6931.68</v>
      </c>
      <c r="F170" s="134" t="s">
        <v>367</v>
      </c>
      <c r="G170" s="133" t="s">
        <v>368</v>
      </c>
      <c r="H170" s="133" t="s">
        <v>369</v>
      </c>
      <c r="I170" s="133" t="s">
        <v>370</v>
      </c>
      <c r="J170" s="133">
        <v>2</v>
      </c>
      <c r="K170" s="133" t="s">
        <v>371</v>
      </c>
      <c r="L170" s="134" t="s">
        <v>372</v>
      </c>
      <c r="M170" s="134"/>
      <c r="N170" s="134" t="s">
        <v>80</v>
      </c>
      <c r="O170" s="134"/>
      <c r="P170" s="134"/>
      <c r="Q170" s="134"/>
      <c r="R170" s="134"/>
      <c r="S170" s="134"/>
      <c r="T170" s="134"/>
      <c r="U170" s="134"/>
      <c r="V170" s="134" t="s">
        <v>373</v>
      </c>
    </row>
    <row r="171" spans="1:22" ht="57" x14ac:dyDescent="0.25">
      <c r="A171" s="137">
        <v>93</v>
      </c>
      <c r="B171" s="138">
        <v>95</v>
      </c>
      <c r="C171" s="139" t="s">
        <v>386</v>
      </c>
      <c r="D171" s="140" t="s">
        <v>174</v>
      </c>
      <c r="E171" s="141">
        <v>1010.59</v>
      </c>
      <c r="F171" s="142" t="s">
        <v>82</v>
      </c>
      <c r="G171" s="141">
        <v>5.16</v>
      </c>
      <c r="H171" s="141" t="s">
        <v>387</v>
      </c>
      <c r="I171" s="141" t="s">
        <v>388</v>
      </c>
      <c r="J171" s="141"/>
      <c r="K171" s="141" t="s">
        <v>389</v>
      </c>
      <c r="L171" s="142" t="s">
        <v>390</v>
      </c>
      <c r="M171" s="142"/>
      <c r="N171" s="142" t="s">
        <v>80</v>
      </c>
      <c r="O171" s="142"/>
      <c r="P171" s="142"/>
      <c r="Q171" s="142"/>
      <c r="R171" s="142"/>
      <c r="S171" s="142"/>
      <c r="T171" s="142"/>
      <c r="U171" s="142"/>
      <c r="V171" s="142">
        <v>1</v>
      </c>
    </row>
    <row r="172" spans="1:22" ht="19.350000000000001" customHeight="1" x14ac:dyDescent="0.25">
      <c r="A172" s="127" t="s">
        <v>391</v>
      </c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</row>
    <row r="173" spans="1:22" ht="136.80000000000001" x14ac:dyDescent="0.25">
      <c r="A173" s="129">
        <v>94</v>
      </c>
      <c r="B173" s="130">
        <v>96</v>
      </c>
      <c r="C173" s="131" t="s">
        <v>392</v>
      </c>
      <c r="D173" s="132" t="s">
        <v>393</v>
      </c>
      <c r="E173" s="133">
        <v>1105.55</v>
      </c>
      <c r="F173" s="134" t="s">
        <v>394</v>
      </c>
      <c r="G173" s="133">
        <v>73.040000000000006</v>
      </c>
      <c r="H173" s="133" t="s">
        <v>395</v>
      </c>
      <c r="I173" s="133" t="s">
        <v>396</v>
      </c>
      <c r="J173" s="133">
        <v>6</v>
      </c>
      <c r="K173" s="133" t="s">
        <v>397</v>
      </c>
      <c r="L173" s="134" t="s">
        <v>398</v>
      </c>
      <c r="M173" s="134"/>
      <c r="N173" s="134" t="s">
        <v>80</v>
      </c>
      <c r="O173" s="134"/>
      <c r="P173" s="134"/>
      <c r="Q173" s="134"/>
      <c r="R173" s="134"/>
      <c r="S173" s="134"/>
      <c r="T173" s="134"/>
      <c r="U173" s="134"/>
      <c r="V173" s="134">
        <v>32</v>
      </c>
    </row>
    <row r="174" spans="1:22" ht="34.200000000000003" x14ac:dyDescent="0.25">
      <c r="A174" s="129">
        <v>95</v>
      </c>
      <c r="B174" s="130">
        <v>97</v>
      </c>
      <c r="C174" s="131" t="s">
        <v>399</v>
      </c>
      <c r="D174" s="132" t="s">
        <v>400</v>
      </c>
      <c r="E174" s="133">
        <v>62.71</v>
      </c>
      <c r="F174" s="134" t="s">
        <v>401</v>
      </c>
      <c r="G174" s="133"/>
      <c r="H174" s="133">
        <v>520</v>
      </c>
      <c r="I174" s="133" t="s">
        <v>402</v>
      </c>
      <c r="J174" s="133"/>
      <c r="K174" s="133">
        <v>1692</v>
      </c>
      <c r="L174" s="134" t="s">
        <v>403</v>
      </c>
      <c r="M174" s="134"/>
      <c r="N174" s="134" t="s">
        <v>92</v>
      </c>
      <c r="O174" s="134"/>
      <c r="P174" s="134"/>
      <c r="Q174" s="134"/>
      <c r="R174" s="134"/>
      <c r="S174" s="134"/>
      <c r="T174" s="134"/>
      <c r="U174" s="134"/>
      <c r="V174" s="134"/>
    </row>
    <row r="175" spans="1:22" ht="18.45" customHeight="1" x14ac:dyDescent="0.25">
      <c r="A175" s="135" t="s">
        <v>404</v>
      </c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  <c r="P175" s="136"/>
      <c r="Q175" s="136"/>
      <c r="R175" s="136"/>
      <c r="S175" s="136"/>
      <c r="T175" s="136"/>
      <c r="U175" s="136"/>
      <c r="V175" s="136"/>
    </row>
    <row r="176" spans="1:22" ht="68.400000000000006" x14ac:dyDescent="0.25">
      <c r="A176" s="129">
        <v>96</v>
      </c>
      <c r="B176" s="130">
        <v>98</v>
      </c>
      <c r="C176" s="131" t="s">
        <v>405</v>
      </c>
      <c r="D176" s="132" t="s">
        <v>406</v>
      </c>
      <c r="E176" s="133">
        <v>331.75</v>
      </c>
      <c r="F176" s="134" t="s">
        <v>407</v>
      </c>
      <c r="G176" s="133" t="s">
        <v>408</v>
      </c>
      <c r="H176" s="133" t="s">
        <v>409</v>
      </c>
      <c r="I176" s="133" t="s">
        <v>410</v>
      </c>
      <c r="J176" s="133" t="s">
        <v>411</v>
      </c>
      <c r="K176" s="133" t="s">
        <v>412</v>
      </c>
      <c r="L176" s="134" t="s">
        <v>413</v>
      </c>
      <c r="M176" s="134"/>
      <c r="N176" s="134" t="s">
        <v>80</v>
      </c>
      <c r="O176" s="134"/>
      <c r="P176" s="134"/>
      <c r="Q176" s="134"/>
      <c r="R176" s="134"/>
      <c r="S176" s="134"/>
      <c r="T176" s="134"/>
      <c r="U176" s="134"/>
      <c r="V176" s="134" t="s">
        <v>414</v>
      </c>
    </row>
    <row r="177" spans="1:22" ht="79.8" x14ac:dyDescent="0.25">
      <c r="A177" s="129">
        <v>97</v>
      </c>
      <c r="B177" s="130">
        <v>99</v>
      </c>
      <c r="C177" s="131" t="s">
        <v>415</v>
      </c>
      <c r="D177" s="132" t="s">
        <v>416</v>
      </c>
      <c r="E177" s="133">
        <v>180.85</v>
      </c>
      <c r="F177" s="134" t="s">
        <v>417</v>
      </c>
      <c r="G177" s="133" t="s">
        <v>418</v>
      </c>
      <c r="H177" s="133" t="s">
        <v>419</v>
      </c>
      <c r="I177" s="133" t="s">
        <v>420</v>
      </c>
      <c r="J177" s="133" t="s">
        <v>421</v>
      </c>
      <c r="K177" s="133" t="s">
        <v>422</v>
      </c>
      <c r="L177" s="134" t="s">
        <v>423</v>
      </c>
      <c r="M177" s="134"/>
      <c r="N177" s="134" t="s">
        <v>80</v>
      </c>
      <c r="O177" s="134"/>
      <c r="P177" s="134"/>
      <c r="Q177" s="134"/>
      <c r="R177" s="134"/>
      <c r="S177" s="134"/>
      <c r="T177" s="134"/>
      <c r="U177" s="134"/>
      <c r="V177" s="134" t="s">
        <v>424</v>
      </c>
    </row>
    <row r="178" spans="1:22" ht="79.8" x14ac:dyDescent="0.25">
      <c r="A178" s="129">
        <v>98</v>
      </c>
      <c r="B178" s="130">
        <v>100</v>
      </c>
      <c r="C178" s="131" t="s">
        <v>425</v>
      </c>
      <c r="D178" s="132" t="s">
        <v>426</v>
      </c>
      <c r="E178" s="133">
        <v>1346.29</v>
      </c>
      <c r="F178" s="134" t="s">
        <v>427</v>
      </c>
      <c r="G178" s="133" t="s">
        <v>428</v>
      </c>
      <c r="H178" s="133" t="s">
        <v>429</v>
      </c>
      <c r="I178" s="133" t="s">
        <v>430</v>
      </c>
      <c r="J178" s="133" t="s">
        <v>431</v>
      </c>
      <c r="K178" s="133" t="s">
        <v>432</v>
      </c>
      <c r="L178" s="134" t="s">
        <v>433</v>
      </c>
      <c r="M178" s="134"/>
      <c r="N178" s="134" t="s">
        <v>80</v>
      </c>
      <c r="O178" s="134"/>
      <c r="P178" s="134"/>
      <c r="Q178" s="134"/>
      <c r="R178" s="134"/>
      <c r="S178" s="134"/>
      <c r="T178" s="134"/>
      <c r="U178" s="134"/>
      <c r="V178" s="134" t="s">
        <v>434</v>
      </c>
    </row>
    <row r="179" spans="1:22" ht="79.8" x14ac:dyDescent="0.25">
      <c r="A179" s="129">
        <v>99</v>
      </c>
      <c r="B179" s="130">
        <v>101</v>
      </c>
      <c r="C179" s="131" t="s">
        <v>435</v>
      </c>
      <c r="D179" s="132" t="s">
        <v>436</v>
      </c>
      <c r="E179" s="133">
        <v>2521.33</v>
      </c>
      <c r="F179" s="134" t="s">
        <v>437</v>
      </c>
      <c r="G179" s="133" t="s">
        <v>428</v>
      </c>
      <c r="H179" s="133" t="s">
        <v>438</v>
      </c>
      <c r="I179" s="133" t="s">
        <v>439</v>
      </c>
      <c r="J179" s="133">
        <v>1</v>
      </c>
      <c r="K179" s="133" t="s">
        <v>440</v>
      </c>
      <c r="L179" s="134" t="s">
        <v>441</v>
      </c>
      <c r="M179" s="134"/>
      <c r="N179" s="134" t="s">
        <v>80</v>
      </c>
      <c r="O179" s="134"/>
      <c r="P179" s="134"/>
      <c r="Q179" s="134"/>
      <c r="R179" s="134"/>
      <c r="S179" s="134"/>
      <c r="T179" s="134"/>
      <c r="U179" s="134"/>
      <c r="V179" s="134" t="s">
        <v>442</v>
      </c>
    </row>
    <row r="180" spans="1:22" ht="79.8" x14ac:dyDescent="0.25">
      <c r="A180" s="129">
        <v>100</v>
      </c>
      <c r="B180" s="130">
        <v>102</v>
      </c>
      <c r="C180" s="131" t="s">
        <v>443</v>
      </c>
      <c r="D180" s="132" t="s">
        <v>444</v>
      </c>
      <c r="E180" s="133">
        <v>2073.91</v>
      </c>
      <c r="F180" s="134" t="s">
        <v>445</v>
      </c>
      <c r="G180" s="133" t="s">
        <v>428</v>
      </c>
      <c r="H180" s="133" t="s">
        <v>446</v>
      </c>
      <c r="I180" s="133" t="s">
        <v>447</v>
      </c>
      <c r="J180" s="133" t="s">
        <v>84</v>
      </c>
      <c r="K180" s="133" t="s">
        <v>448</v>
      </c>
      <c r="L180" s="134" t="s">
        <v>449</v>
      </c>
      <c r="M180" s="134"/>
      <c r="N180" s="134" t="s">
        <v>80</v>
      </c>
      <c r="O180" s="134"/>
      <c r="P180" s="134"/>
      <c r="Q180" s="134"/>
      <c r="R180" s="134"/>
      <c r="S180" s="134"/>
      <c r="T180" s="134"/>
      <c r="U180" s="134"/>
      <c r="V180" s="134" t="s">
        <v>450</v>
      </c>
    </row>
    <row r="181" spans="1:22" ht="18.45" customHeight="1" x14ac:dyDescent="0.25">
      <c r="A181" s="135" t="s">
        <v>144</v>
      </c>
      <c r="B181" s="136"/>
      <c r="C181" s="136"/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</row>
    <row r="182" spans="1:22" ht="57" x14ac:dyDescent="0.25">
      <c r="A182" s="129">
        <v>101</v>
      </c>
      <c r="B182" s="130">
        <v>103</v>
      </c>
      <c r="C182" s="131" t="s">
        <v>451</v>
      </c>
      <c r="D182" s="132" t="s">
        <v>98</v>
      </c>
      <c r="E182" s="133">
        <v>1010.59</v>
      </c>
      <c r="F182" s="134" t="s">
        <v>82</v>
      </c>
      <c r="G182" s="133">
        <v>5.16</v>
      </c>
      <c r="H182" s="133" t="s">
        <v>452</v>
      </c>
      <c r="I182" s="133" t="s">
        <v>347</v>
      </c>
      <c r="J182" s="133"/>
      <c r="K182" s="133" t="s">
        <v>453</v>
      </c>
      <c r="L182" s="134" t="s">
        <v>454</v>
      </c>
      <c r="M182" s="134"/>
      <c r="N182" s="134" t="s">
        <v>80</v>
      </c>
      <c r="O182" s="134"/>
      <c r="P182" s="134"/>
      <c r="Q182" s="134"/>
      <c r="R182" s="134"/>
      <c r="S182" s="134"/>
      <c r="T182" s="134"/>
      <c r="U182" s="134"/>
      <c r="V182" s="134">
        <v>1</v>
      </c>
    </row>
    <row r="183" spans="1:22" ht="57" x14ac:dyDescent="0.25">
      <c r="A183" s="129">
        <v>102</v>
      </c>
      <c r="B183" s="130">
        <v>104</v>
      </c>
      <c r="C183" s="131" t="s">
        <v>455</v>
      </c>
      <c r="D183" s="132" t="s">
        <v>73</v>
      </c>
      <c r="E183" s="133">
        <v>1320.82</v>
      </c>
      <c r="F183" s="134" t="s">
        <v>456</v>
      </c>
      <c r="G183" s="133"/>
      <c r="H183" s="133" t="s">
        <v>457</v>
      </c>
      <c r="I183" s="133" t="s">
        <v>458</v>
      </c>
      <c r="J183" s="133"/>
      <c r="K183" s="133" t="s">
        <v>459</v>
      </c>
      <c r="L183" s="134" t="s">
        <v>460</v>
      </c>
      <c r="M183" s="134"/>
      <c r="N183" s="134" t="s">
        <v>80</v>
      </c>
      <c r="O183" s="134"/>
      <c r="P183" s="134"/>
      <c r="Q183" s="134"/>
      <c r="R183" s="134"/>
      <c r="S183" s="134"/>
      <c r="T183" s="134"/>
      <c r="U183" s="134"/>
      <c r="V183" s="134"/>
    </row>
    <row r="184" spans="1:22" ht="18.45" customHeight="1" x14ac:dyDescent="0.25">
      <c r="A184" s="135" t="s">
        <v>385</v>
      </c>
      <c r="B184" s="136"/>
      <c r="C184" s="136"/>
      <c r="D184" s="136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</row>
    <row r="185" spans="1:22" ht="57" x14ac:dyDescent="0.25">
      <c r="A185" s="129">
        <v>103</v>
      </c>
      <c r="B185" s="130">
        <v>105</v>
      </c>
      <c r="C185" s="131" t="s">
        <v>136</v>
      </c>
      <c r="D185" s="132" t="s">
        <v>137</v>
      </c>
      <c r="E185" s="133">
        <v>508.07</v>
      </c>
      <c r="F185" s="134" t="s">
        <v>138</v>
      </c>
      <c r="G185" s="133">
        <v>1.03</v>
      </c>
      <c r="H185" s="133" t="s">
        <v>139</v>
      </c>
      <c r="I185" s="133" t="s">
        <v>140</v>
      </c>
      <c r="J185" s="133"/>
      <c r="K185" s="133" t="s">
        <v>141</v>
      </c>
      <c r="L185" s="134" t="s">
        <v>142</v>
      </c>
      <c r="M185" s="134"/>
      <c r="N185" s="134" t="s">
        <v>80</v>
      </c>
      <c r="O185" s="134"/>
      <c r="P185" s="134"/>
      <c r="Q185" s="134"/>
      <c r="R185" s="134"/>
      <c r="S185" s="134"/>
      <c r="T185" s="134"/>
      <c r="U185" s="134"/>
      <c r="V185" s="134"/>
    </row>
    <row r="186" spans="1:22" ht="18.45" customHeight="1" x14ac:dyDescent="0.25">
      <c r="A186" s="135" t="s">
        <v>461</v>
      </c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</row>
    <row r="187" spans="1:22" ht="68.400000000000006" x14ac:dyDescent="0.25">
      <c r="A187" s="129">
        <v>104</v>
      </c>
      <c r="B187" s="130">
        <v>106</v>
      </c>
      <c r="C187" s="131" t="s">
        <v>93</v>
      </c>
      <c r="D187" s="132" t="s">
        <v>462</v>
      </c>
      <c r="E187" s="133">
        <v>13.69</v>
      </c>
      <c r="F187" s="134">
        <v>13.69</v>
      </c>
      <c r="G187" s="133"/>
      <c r="H187" s="133" t="s">
        <v>463</v>
      </c>
      <c r="I187" s="133">
        <v>10</v>
      </c>
      <c r="J187" s="133"/>
      <c r="K187" s="133" t="s">
        <v>464</v>
      </c>
      <c r="L187" s="134">
        <v>109</v>
      </c>
      <c r="M187" s="134"/>
      <c r="N187" s="134" t="s">
        <v>80</v>
      </c>
      <c r="O187" s="134"/>
      <c r="P187" s="134"/>
      <c r="Q187" s="134"/>
      <c r="R187" s="134"/>
      <c r="S187" s="134"/>
      <c r="T187" s="134"/>
      <c r="U187" s="134"/>
      <c r="V187" s="134"/>
    </row>
    <row r="188" spans="1:22" ht="68.400000000000006" x14ac:dyDescent="0.25">
      <c r="A188" s="129">
        <v>105</v>
      </c>
      <c r="B188" s="130">
        <v>107</v>
      </c>
      <c r="C188" s="131" t="s">
        <v>465</v>
      </c>
      <c r="D188" s="132" t="s">
        <v>73</v>
      </c>
      <c r="E188" s="133">
        <v>4104.3</v>
      </c>
      <c r="F188" s="134" t="s">
        <v>466</v>
      </c>
      <c r="G188" s="133">
        <v>1.03</v>
      </c>
      <c r="H188" s="133" t="s">
        <v>467</v>
      </c>
      <c r="I188" s="133" t="s">
        <v>468</v>
      </c>
      <c r="J188" s="133"/>
      <c r="K188" s="133" t="s">
        <v>469</v>
      </c>
      <c r="L188" s="134" t="s">
        <v>470</v>
      </c>
      <c r="M188" s="134"/>
      <c r="N188" s="134" t="s">
        <v>80</v>
      </c>
      <c r="O188" s="134"/>
      <c r="P188" s="134"/>
      <c r="Q188" s="134"/>
      <c r="R188" s="134"/>
      <c r="S188" s="134"/>
      <c r="T188" s="134"/>
      <c r="U188" s="134"/>
      <c r="V188" s="134"/>
    </row>
    <row r="189" spans="1:22" ht="18.45" customHeight="1" x14ac:dyDescent="0.25">
      <c r="A189" s="135" t="s">
        <v>471</v>
      </c>
      <c r="B189" s="136"/>
      <c r="C189" s="136"/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</row>
    <row r="190" spans="1:22" ht="68.400000000000006" x14ac:dyDescent="0.25">
      <c r="A190" s="129">
        <v>106</v>
      </c>
      <c r="B190" s="130">
        <v>108</v>
      </c>
      <c r="C190" s="131" t="s">
        <v>93</v>
      </c>
      <c r="D190" s="132" t="s">
        <v>472</v>
      </c>
      <c r="E190" s="133">
        <v>13.69</v>
      </c>
      <c r="F190" s="134">
        <v>13.69</v>
      </c>
      <c r="G190" s="133"/>
      <c r="H190" s="133" t="s">
        <v>473</v>
      </c>
      <c r="I190" s="133">
        <v>5</v>
      </c>
      <c r="J190" s="133"/>
      <c r="K190" s="133" t="s">
        <v>474</v>
      </c>
      <c r="L190" s="134">
        <v>54</v>
      </c>
      <c r="M190" s="134"/>
      <c r="N190" s="134" t="s">
        <v>80</v>
      </c>
      <c r="O190" s="134"/>
      <c r="P190" s="134"/>
      <c r="Q190" s="134"/>
      <c r="R190" s="134"/>
      <c r="S190" s="134"/>
      <c r="T190" s="134"/>
      <c r="U190" s="134"/>
      <c r="V190" s="134"/>
    </row>
    <row r="191" spans="1:22" ht="68.400000000000006" x14ac:dyDescent="0.25">
      <c r="A191" s="129">
        <v>107</v>
      </c>
      <c r="B191" s="130">
        <v>109</v>
      </c>
      <c r="C191" s="131" t="s">
        <v>475</v>
      </c>
      <c r="D191" s="132" t="s">
        <v>98</v>
      </c>
      <c r="E191" s="133">
        <v>1010.59</v>
      </c>
      <c r="F191" s="134" t="s">
        <v>82</v>
      </c>
      <c r="G191" s="133">
        <v>5.16</v>
      </c>
      <c r="H191" s="133" t="s">
        <v>452</v>
      </c>
      <c r="I191" s="133" t="s">
        <v>347</v>
      </c>
      <c r="J191" s="133"/>
      <c r="K191" s="133" t="s">
        <v>453</v>
      </c>
      <c r="L191" s="134" t="s">
        <v>454</v>
      </c>
      <c r="M191" s="134"/>
      <c r="N191" s="134" t="s">
        <v>80</v>
      </c>
      <c r="O191" s="134"/>
      <c r="P191" s="134"/>
      <c r="Q191" s="134"/>
      <c r="R191" s="134"/>
      <c r="S191" s="134"/>
      <c r="T191" s="134"/>
      <c r="U191" s="134"/>
      <c r="V191" s="134">
        <v>1</v>
      </c>
    </row>
    <row r="192" spans="1:22" ht="68.400000000000006" x14ac:dyDescent="0.25">
      <c r="A192" s="137">
        <v>108</v>
      </c>
      <c r="B192" s="138">
        <v>110</v>
      </c>
      <c r="C192" s="139" t="s">
        <v>476</v>
      </c>
      <c r="D192" s="140" t="s">
        <v>186</v>
      </c>
      <c r="E192" s="141">
        <v>21.75</v>
      </c>
      <c r="F192" s="142" t="s">
        <v>477</v>
      </c>
      <c r="G192" s="141"/>
      <c r="H192" s="141">
        <v>44</v>
      </c>
      <c r="I192" s="141" t="s">
        <v>383</v>
      </c>
      <c r="J192" s="141"/>
      <c r="K192" s="141">
        <v>116</v>
      </c>
      <c r="L192" s="142" t="s">
        <v>384</v>
      </c>
      <c r="M192" s="142"/>
      <c r="N192" s="142" t="s">
        <v>92</v>
      </c>
      <c r="O192" s="142"/>
      <c r="P192" s="142"/>
      <c r="Q192" s="142"/>
      <c r="R192" s="142"/>
      <c r="S192" s="142"/>
      <c r="T192" s="142"/>
      <c r="U192" s="142"/>
      <c r="V192" s="142"/>
    </row>
    <row r="193" spans="1:22" ht="19.350000000000001" customHeight="1" x14ac:dyDescent="0.25">
      <c r="A193" s="127" t="s">
        <v>478</v>
      </c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</row>
    <row r="194" spans="1:22" ht="18.45" customHeight="1" x14ac:dyDescent="0.25">
      <c r="A194" s="135" t="s">
        <v>479</v>
      </c>
      <c r="B194" s="136"/>
      <c r="C194" s="136"/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</row>
    <row r="195" spans="1:22" ht="79.8" x14ac:dyDescent="0.25">
      <c r="A195" s="129">
        <v>109</v>
      </c>
      <c r="B195" s="130">
        <v>111</v>
      </c>
      <c r="C195" s="131" t="s">
        <v>415</v>
      </c>
      <c r="D195" s="132" t="s">
        <v>480</v>
      </c>
      <c r="E195" s="133">
        <v>180.85</v>
      </c>
      <c r="F195" s="134" t="s">
        <v>417</v>
      </c>
      <c r="G195" s="133" t="s">
        <v>418</v>
      </c>
      <c r="H195" s="133" t="s">
        <v>481</v>
      </c>
      <c r="I195" s="133" t="s">
        <v>482</v>
      </c>
      <c r="J195" s="133" t="s">
        <v>431</v>
      </c>
      <c r="K195" s="133" t="s">
        <v>483</v>
      </c>
      <c r="L195" s="134" t="s">
        <v>484</v>
      </c>
      <c r="M195" s="134"/>
      <c r="N195" s="134" t="s">
        <v>80</v>
      </c>
      <c r="O195" s="134"/>
      <c r="P195" s="134"/>
      <c r="Q195" s="134"/>
      <c r="R195" s="134"/>
      <c r="S195" s="134"/>
      <c r="T195" s="134"/>
      <c r="U195" s="134"/>
      <c r="V195" s="134" t="s">
        <v>485</v>
      </c>
    </row>
    <row r="196" spans="1:22" ht="79.8" x14ac:dyDescent="0.25">
      <c r="A196" s="129">
        <v>110</v>
      </c>
      <c r="B196" s="130">
        <v>112</v>
      </c>
      <c r="C196" s="131" t="s">
        <v>425</v>
      </c>
      <c r="D196" s="132" t="s">
        <v>486</v>
      </c>
      <c r="E196" s="133">
        <v>1346.29</v>
      </c>
      <c r="F196" s="134" t="s">
        <v>427</v>
      </c>
      <c r="G196" s="133" t="s">
        <v>428</v>
      </c>
      <c r="H196" s="133" t="s">
        <v>487</v>
      </c>
      <c r="I196" s="133" t="s">
        <v>488</v>
      </c>
      <c r="J196" s="133" t="s">
        <v>489</v>
      </c>
      <c r="K196" s="133" t="s">
        <v>490</v>
      </c>
      <c r="L196" s="134" t="s">
        <v>491</v>
      </c>
      <c r="M196" s="134"/>
      <c r="N196" s="134" t="s">
        <v>80</v>
      </c>
      <c r="O196" s="134"/>
      <c r="P196" s="134"/>
      <c r="Q196" s="134"/>
      <c r="R196" s="134"/>
      <c r="S196" s="134"/>
      <c r="T196" s="134"/>
      <c r="U196" s="134"/>
      <c r="V196" s="134" t="s">
        <v>492</v>
      </c>
    </row>
    <row r="197" spans="1:22" ht="79.8" x14ac:dyDescent="0.25">
      <c r="A197" s="129">
        <v>111</v>
      </c>
      <c r="B197" s="130">
        <v>113</v>
      </c>
      <c r="C197" s="131" t="s">
        <v>435</v>
      </c>
      <c r="D197" s="132" t="s">
        <v>436</v>
      </c>
      <c r="E197" s="133">
        <v>2521.33</v>
      </c>
      <c r="F197" s="134" t="s">
        <v>437</v>
      </c>
      <c r="G197" s="133" t="s">
        <v>428</v>
      </c>
      <c r="H197" s="133" t="s">
        <v>438</v>
      </c>
      <c r="I197" s="133" t="s">
        <v>439</v>
      </c>
      <c r="J197" s="133">
        <v>1</v>
      </c>
      <c r="K197" s="133" t="s">
        <v>440</v>
      </c>
      <c r="L197" s="134" t="s">
        <v>441</v>
      </c>
      <c r="M197" s="134"/>
      <c r="N197" s="134" t="s">
        <v>80</v>
      </c>
      <c r="O197" s="134"/>
      <c r="P197" s="134"/>
      <c r="Q197" s="134"/>
      <c r="R197" s="134"/>
      <c r="S197" s="134"/>
      <c r="T197" s="134"/>
      <c r="U197" s="134"/>
      <c r="V197" s="134" t="s">
        <v>442</v>
      </c>
    </row>
    <row r="198" spans="1:22" ht="18.45" customHeight="1" x14ac:dyDescent="0.25">
      <c r="A198" s="135" t="s">
        <v>493</v>
      </c>
      <c r="B198" s="136"/>
      <c r="C198" s="136"/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</row>
    <row r="199" spans="1:22" ht="79.8" x14ac:dyDescent="0.25">
      <c r="A199" s="129">
        <v>112</v>
      </c>
      <c r="B199" s="130">
        <v>114</v>
      </c>
      <c r="C199" s="131" t="s">
        <v>415</v>
      </c>
      <c r="D199" s="132" t="s">
        <v>436</v>
      </c>
      <c r="E199" s="133">
        <v>180.85</v>
      </c>
      <c r="F199" s="134" t="s">
        <v>417</v>
      </c>
      <c r="G199" s="133" t="s">
        <v>418</v>
      </c>
      <c r="H199" s="133" t="s">
        <v>494</v>
      </c>
      <c r="I199" s="133" t="s">
        <v>495</v>
      </c>
      <c r="J199" s="133">
        <v>1</v>
      </c>
      <c r="K199" s="133" t="s">
        <v>496</v>
      </c>
      <c r="L199" s="134" t="s">
        <v>497</v>
      </c>
      <c r="M199" s="134"/>
      <c r="N199" s="134" t="s">
        <v>80</v>
      </c>
      <c r="O199" s="134"/>
      <c r="P199" s="134"/>
      <c r="Q199" s="134"/>
      <c r="R199" s="134"/>
      <c r="S199" s="134"/>
      <c r="T199" s="134"/>
      <c r="U199" s="134"/>
      <c r="V199" s="134" t="s">
        <v>498</v>
      </c>
    </row>
    <row r="200" spans="1:22" ht="68.400000000000006" x14ac:dyDescent="0.25">
      <c r="A200" s="129">
        <v>113</v>
      </c>
      <c r="B200" s="130">
        <v>115</v>
      </c>
      <c r="C200" s="131" t="s">
        <v>405</v>
      </c>
      <c r="D200" s="132" t="s">
        <v>499</v>
      </c>
      <c r="E200" s="133">
        <v>331.75</v>
      </c>
      <c r="F200" s="134" t="s">
        <v>407</v>
      </c>
      <c r="G200" s="133" t="s">
        <v>408</v>
      </c>
      <c r="H200" s="133" t="s">
        <v>500</v>
      </c>
      <c r="I200" s="133" t="s">
        <v>501</v>
      </c>
      <c r="J200" s="133">
        <v>1</v>
      </c>
      <c r="K200" s="133" t="s">
        <v>502</v>
      </c>
      <c r="L200" s="134" t="s">
        <v>503</v>
      </c>
      <c r="M200" s="134"/>
      <c r="N200" s="134" t="s">
        <v>80</v>
      </c>
      <c r="O200" s="134"/>
      <c r="P200" s="134"/>
      <c r="Q200" s="134"/>
      <c r="R200" s="134"/>
      <c r="S200" s="134"/>
      <c r="T200" s="134"/>
      <c r="U200" s="134"/>
      <c r="V200" s="134" t="s">
        <v>504</v>
      </c>
    </row>
    <row r="201" spans="1:22" ht="18.45" customHeight="1" x14ac:dyDescent="0.25">
      <c r="A201" s="135" t="s">
        <v>281</v>
      </c>
      <c r="B201" s="136"/>
      <c r="C201" s="136"/>
      <c r="D201" s="136"/>
      <c r="E201" s="136"/>
      <c r="F201" s="136"/>
      <c r="G201" s="136"/>
      <c r="H201" s="13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</row>
    <row r="202" spans="1:22" ht="79.8" x14ac:dyDescent="0.25">
      <c r="A202" s="129">
        <v>114</v>
      </c>
      <c r="B202" s="130">
        <v>116</v>
      </c>
      <c r="C202" s="131" t="s">
        <v>415</v>
      </c>
      <c r="D202" s="132" t="s">
        <v>505</v>
      </c>
      <c r="E202" s="133">
        <v>180.85</v>
      </c>
      <c r="F202" s="134" t="s">
        <v>417</v>
      </c>
      <c r="G202" s="133" t="s">
        <v>418</v>
      </c>
      <c r="H202" s="133" t="s">
        <v>506</v>
      </c>
      <c r="I202" s="133" t="s">
        <v>507</v>
      </c>
      <c r="J202" s="133" t="s">
        <v>508</v>
      </c>
      <c r="K202" s="133" t="s">
        <v>509</v>
      </c>
      <c r="L202" s="134" t="s">
        <v>510</v>
      </c>
      <c r="M202" s="134"/>
      <c r="N202" s="134" t="s">
        <v>80</v>
      </c>
      <c r="O202" s="134"/>
      <c r="P202" s="134"/>
      <c r="Q202" s="134"/>
      <c r="R202" s="134"/>
      <c r="S202" s="134"/>
      <c r="T202" s="134"/>
      <c r="U202" s="134"/>
      <c r="V202" s="134" t="s">
        <v>511</v>
      </c>
    </row>
    <row r="203" spans="1:22" ht="68.400000000000006" x14ac:dyDescent="0.25">
      <c r="A203" s="129">
        <v>115</v>
      </c>
      <c r="B203" s="130">
        <v>117</v>
      </c>
      <c r="C203" s="131" t="s">
        <v>405</v>
      </c>
      <c r="D203" s="132" t="s">
        <v>512</v>
      </c>
      <c r="E203" s="133">
        <v>331.75</v>
      </c>
      <c r="F203" s="134" t="s">
        <v>407</v>
      </c>
      <c r="G203" s="133" t="s">
        <v>408</v>
      </c>
      <c r="H203" s="133" t="s">
        <v>513</v>
      </c>
      <c r="I203" s="133" t="s">
        <v>514</v>
      </c>
      <c r="J203" s="133">
        <v>1</v>
      </c>
      <c r="K203" s="133" t="s">
        <v>515</v>
      </c>
      <c r="L203" s="134" t="s">
        <v>516</v>
      </c>
      <c r="M203" s="134"/>
      <c r="N203" s="134" t="s">
        <v>80</v>
      </c>
      <c r="O203" s="134"/>
      <c r="P203" s="134"/>
      <c r="Q203" s="134"/>
      <c r="R203" s="134"/>
      <c r="S203" s="134"/>
      <c r="T203" s="134"/>
      <c r="U203" s="134"/>
      <c r="V203" s="134" t="s">
        <v>109</v>
      </c>
    </row>
    <row r="204" spans="1:22" ht="79.8" x14ac:dyDescent="0.25">
      <c r="A204" s="129">
        <v>116</v>
      </c>
      <c r="B204" s="130">
        <v>118</v>
      </c>
      <c r="C204" s="131" t="s">
        <v>415</v>
      </c>
      <c r="D204" s="132" t="s">
        <v>480</v>
      </c>
      <c r="E204" s="133">
        <v>180.85</v>
      </c>
      <c r="F204" s="134" t="s">
        <v>417</v>
      </c>
      <c r="G204" s="133" t="s">
        <v>418</v>
      </c>
      <c r="H204" s="133" t="s">
        <v>481</v>
      </c>
      <c r="I204" s="133" t="s">
        <v>482</v>
      </c>
      <c r="J204" s="133" t="s">
        <v>431</v>
      </c>
      <c r="K204" s="133" t="s">
        <v>483</v>
      </c>
      <c r="L204" s="134" t="s">
        <v>484</v>
      </c>
      <c r="M204" s="134"/>
      <c r="N204" s="134" t="s">
        <v>80</v>
      </c>
      <c r="O204" s="134"/>
      <c r="P204" s="134"/>
      <c r="Q204" s="134"/>
      <c r="R204" s="134"/>
      <c r="S204" s="134"/>
      <c r="T204" s="134"/>
      <c r="U204" s="134"/>
      <c r="V204" s="134" t="s">
        <v>485</v>
      </c>
    </row>
    <row r="205" spans="1:22" ht="79.8" x14ac:dyDescent="0.25">
      <c r="A205" s="129">
        <v>117</v>
      </c>
      <c r="B205" s="130">
        <v>119</v>
      </c>
      <c r="C205" s="131" t="s">
        <v>425</v>
      </c>
      <c r="D205" s="132" t="s">
        <v>517</v>
      </c>
      <c r="E205" s="133">
        <v>1346.29</v>
      </c>
      <c r="F205" s="134" t="s">
        <v>427</v>
      </c>
      <c r="G205" s="133" t="s">
        <v>428</v>
      </c>
      <c r="H205" s="133" t="s">
        <v>518</v>
      </c>
      <c r="I205" s="133" t="s">
        <v>519</v>
      </c>
      <c r="J205" s="133" t="s">
        <v>489</v>
      </c>
      <c r="K205" s="133" t="s">
        <v>520</v>
      </c>
      <c r="L205" s="134" t="s">
        <v>521</v>
      </c>
      <c r="M205" s="134"/>
      <c r="N205" s="134" t="s">
        <v>80</v>
      </c>
      <c r="O205" s="134"/>
      <c r="P205" s="134"/>
      <c r="Q205" s="134"/>
      <c r="R205" s="134"/>
      <c r="S205" s="134"/>
      <c r="T205" s="134"/>
      <c r="U205" s="134"/>
      <c r="V205" s="134" t="s">
        <v>522</v>
      </c>
    </row>
    <row r="206" spans="1:22" ht="79.8" x14ac:dyDescent="0.25">
      <c r="A206" s="129">
        <v>118</v>
      </c>
      <c r="B206" s="130">
        <v>120</v>
      </c>
      <c r="C206" s="131" t="s">
        <v>435</v>
      </c>
      <c r="D206" s="132" t="s">
        <v>436</v>
      </c>
      <c r="E206" s="133">
        <v>2521.33</v>
      </c>
      <c r="F206" s="134" t="s">
        <v>437</v>
      </c>
      <c r="G206" s="133" t="s">
        <v>428</v>
      </c>
      <c r="H206" s="133" t="s">
        <v>438</v>
      </c>
      <c r="I206" s="133" t="s">
        <v>439</v>
      </c>
      <c r="J206" s="133">
        <v>1</v>
      </c>
      <c r="K206" s="133" t="s">
        <v>440</v>
      </c>
      <c r="L206" s="134" t="s">
        <v>441</v>
      </c>
      <c r="M206" s="134"/>
      <c r="N206" s="134" t="s">
        <v>80</v>
      </c>
      <c r="O206" s="134"/>
      <c r="P206" s="134"/>
      <c r="Q206" s="134"/>
      <c r="R206" s="134"/>
      <c r="S206" s="134"/>
      <c r="T206" s="134"/>
      <c r="U206" s="134"/>
      <c r="V206" s="134" t="s">
        <v>442</v>
      </c>
    </row>
    <row r="207" spans="1:22" ht="79.8" x14ac:dyDescent="0.25">
      <c r="A207" s="129">
        <v>119</v>
      </c>
      <c r="B207" s="130">
        <v>121</v>
      </c>
      <c r="C207" s="131" t="s">
        <v>443</v>
      </c>
      <c r="D207" s="132" t="s">
        <v>523</v>
      </c>
      <c r="E207" s="133">
        <v>2073.91</v>
      </c>
      <c r="F207" s="134" t="s">
        <v>445</v>
      </c>
      <c r="G207" s="133" t="s">
        <v>428</v>
      </c>
      <c r="H207" s="133" t="s">
        <v>524</v>
      </c>
      <c r="I207" s="133" t="s">
        <v>525</v>
      </c>
      <c r="J207" s="133" t="s">
        <v>431</v>
      </c>
      <c r="K207" s="133" t="s">
        <v>526</v>
      </c>
      <c r="L207" s="134" t="s">
        <v>527</v>
      </c>
      <c r="M207" s="134"/>
      <c r="N207" s="134" t="s">
        <v>80</v>
      </c>
      <c r="O207" s="134"/>
      <c r="P207" s="134"/>
      <c r="Q207" s="134"/>
      <c r="R207" s="134"/>
      <c r="S207" s="134"/>
      <c r="T207" s="134"/>
      <c r="U207" s="134"/>
      <c r="V207" s="134" t="s">
        <v>528</v>
      </c>
    </row>
    <row r="208" spans="1:22" ht="18.45" customHeight="1" x14ac:dyDescent="0.25">
      <c r="A208" s="135" t="s">
        <v>529</v>
      </c>
      <c r="B208" s="136"/>
      <c r="C208" s="136"/>
      <c r="D208" s="136"/>
      <c r="E208" s="136"/>
      <c r="F208" s="136"/>
      <c r="G208" s="136"/>
      <c r="H208" s="13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</row>
    <row r="209" spans="1:22" ht="68.400000000000006" x14ac:dyDescent="0.25">
      <c r="A209" s="129">
        <v>120</v>
      </c>
      <c r="B209" s="130">
        <v>122</v>
      </c>
      <c r="C209" s="131" t="s">
        <v>405</v>
      </c>
      <c r="D209" s="132" t="s">
        <v>530</v>
      </c>
      <c r="E209" s="133">
        <v>331.75</v>
      </c>
      <c r="F209" s="134" t="s">
        <v>407</v>
      </c>
      <c r="G209" s="133" t="s">
        <v>408</v>
      </c>
      <c r="H209" s="133" t="s">
        <v>531</v>
      </c>
      <c r="I209" s="133" t="s">
        <v>532</v>
      </c>
      <c r="J209" s="133">
        <v>1</v>
      </c>
      <c r="K209" s="133" t="s">
        <v>533</v>
      </c>
      <c r="L209" s="134" t="s">
        <v>534</v>
      </c>
      <c r="M209" s="134"/>
      <c r="N209" s="134" t="s">
        <v>80</v>
      </c>
      <c r="O209" s="134"/>
      <c r="P209" s="134"/>
      <c r="Q209" s="134"/>
      <c r="R209" s="134"/>
      <c r="S209" s="134"/>
      <c r="T209" s="134"/>
      <c r="U209" s="134"/>
      <c r="V209" s="134" t="s">
        <v>535</v>
      </c>
    </row>
    <row r="210" spans="1:22" ht="79.8" x14ac:dyDescent="0.25">
      <c r="A210" s="129">
        <v>121</v>
      </c>
      <c r="B210" s="130">
        <v>123</v>
      </c>
      <c r="C210" s="131" t="s">
        <v>425</v>
      </c>
      <c r="D210" s="132" t="s">
        <v>426</v>
      </c>
      <c r="E210" s="133">
        <v>1346.29</v>
      </c>
      <c r="F210" s="134" t="s">
        <v>427</v>
      </c>
      <c r="G210" s="133" t="s">
        <v>428</v>
      </c>
      <c r="H210" s="133" t="s">
        <v>429</v>
      </c>
      <c r="I210" s="133" t="s">
        <v>430</v>
      </c>
      <c r="J210" s="133" t="s">
        <v>431</v>
      </c>
      <c r="K210" s="133" t="s">
        <v>432</v>
      </c>
      <c r="L210" s="134" t="s">
        <v>433</v>
      </c>
      <c r="M210" s="134"/>
      <c r="N210" s="134" t="s">
        <v>80</v>
      </c>
      <c r="O210" s="134"/>
      <c r="P210" s="134"/>
      <c r="Q210" s="134"/>
      <c r="R210" s="134"/>
      <c r="S210" s="134"/>
      <c r="T210" s="134"/>
      <c r="U210" s="134"/>
      <c r="V210" s="134" t="s">
        <v>434</v>
      </c>
    </row>
    <row r="211" spans="1:22" ht="79.8" x14ac:dyDescent="0.25">
      <c r="A211" s="129">
        <v>122</v>
      </c>
      <c r="B211" s="130">
        <v>124</v>
      </c>
      <c r="C211" s="131" t="s">
        <v>415</v>
      </c>
      <c r="D211" s="132" t="s">
        <v>480</v>
      </c>
      <c r="E211" s="133">
        <v>180.85</v>
      </c>
      <c r="F211" s="134" t="s">
        <v>417</v>
      </c>
      <c r="G211" s="133" t="s">
        <v>418</v>
      </c>
      <c r="H211" s="133" t="s">
        <v>481</v>
      </c>
      <c r="I211" s="133" t="s">
        <v>482</v>
      </c>
      <c r="J211" s="133" t="s">
        <v>431</v>
      </c>
      <c r="K211" s="133" t="s">
        <v>483</v>
      </c>
      <c r="L211" s="134" t="s">
        <v>484</v>
      </c>
      <c r="M211" s="134"/>
      <c r="N211" s="134" t="s">
        <v>80</v>
      </c>
      <c r="O211" s="134"/>
      <c r="P211" s="134"/>
      <c r="Q211" s="134"/>
      <c r="R211" s="134"/>
      <c r="S211" s="134"/>
      <c r="T211" s="134"/>
      <c r="U211" s="134"/>
      <c r="V211" s="134" t="s">
        <v>485</v>
      </c>
    </row>
    <row r="212" spans="1:22" ht="68.400000000000006" x14ac:dyDescent="0.25">
      <c r="A212" s="129">
        <v>123</v>
      </c>
      <c r="B212" s="130">
        <v>125</v>
      </c>
      <c r="C212" s="131" t="s">
        <v>405</v>
      </c>
      <c r="D212" s="132" t="s">
        <v>536</v>
      </c>
      <c r="E212" s="133">
        <v>331.75</v>
      </c>
      <c r="F212" s="134" t="s">
        <v>407</v>
      </c>
      <c r="G212" s="133" t="s">
        <v>408</v>
      </c>
      <c r="H212" s="133" t="s">
        <v>537</v>
      </c>
      <c r="I212" s="133" t="s">
        <v>538</v>
      </c>
      <c r="J212" s="133"/>
      <c r="K212" s="133" t="s">
        <v>539</v>
      </c>
      <c r="L212" s="134" t="s">
        <v>540</v>
      </c>
      <c r="M212" s="134"/>
      <c r="N212" s="134" t="s">
        <v>80</v>
      </c>
      <c r="O212" s="134"/>
      <c r="P212" s="134"/>
      <c r="Q212" s="134"/>
      <c r="R212" s="134"/>
      <c r="S212" s="134"/>
      <c r="T212" s="134"/>
      <c r="U212" s="134"/>
      <c r="V212" s="134" t="s">
        <v>535</v>
      </c>
    </row>
    <row r="213" spans="1:22" ht="68.400000000000006" x14ac:dyDescent="0.25">
      <c r="A213" s="129">
        <v>124</v>
      </c>
      <c r="B213" s="130">
        <v>126</v>
      </c>
      <c r="C213" s="131" t="s">
        <v>405</v>
      </c>
      <c r="D213" s="132" t="s">
        <v>541</v>
      </c>
      <c r="E213" s="133">
        <v>331.75</v>
      </c>
      <c r="F213" s="134" t="s">
        <v>407</v>
      </c>
      <c r="G213" s="133" t="s">
        <v>408</v>
      </c>
      <c r="H213" s="133" t="s">
        <v>542</v>
      </c>
      <c r="I213" s="133" t="s">
        <v>543</v>
      </c>
      <c r="J213" s="133">
        <v>1</v>
      </c>
      <c r="K213" s="133" t="s">
        <v>544</v>
      </c>
      <c r="L213" s="134" t="s">
        <v>545</v>
      </c>
      <c r="M213" s="134"/>
      <c r="N213" s="134" t="s">
        <v>80</v>
      </c>
      <c r="O213" s="134"/>
      <c r="P213" s="134"/>
      <c r="Q213" s="134"/>
      <c r="R213" s="134"/>
      <c r="S213" s="134"/>
      <c r="T213" s="134"/>
      <c r="U213" s="134"/>
      <c r="V213" s="134" t="s">
        <v>109</v>
      </c>
    </row>
    <row r="214" spans="1:22" ht="79.8" x14ac:dyDescent="0.25">
      <c r="A214" s="129">
        <v>125</v>
      </c>
      <c r="B214" s="130">
        <v>127</v>
      </c>
      <c r="C214" s="131" t="s">
        <v>425</v>
      </c>
      <c r="D214" s="132" t="s">
        <v>426</v>
      </c>
      <c r="E214" s="133">
        <v>1346.29</v>
      </c>
      <c r="F214" s="134" t="s">
        <v>427</v>
      </c>
      <c r="G214" s="133" t="s">
        <v>428</v>
      </c>
      <c r="H214" s="133" t="s">
        <v>429</v>
      </c>
      <c r="I214" s="133" t="s">
        <v>430</v>
      </c>
      <c r="J214" s="133" t="s">
        <v>431</v>
      </c>
      <c r="K214" s="133" t="s">
        <v>432</v>
      </c>
      <c r="L214" s="134" t="s">
        <v>433</v>
      </c>
      <c r="M214" s="134"/>
      <c r="N214" s="134" t="s">
        <v>80</v>
      </c>
      <c r="O214" s="134"/>
      <c r="P214" s="134"/>
      <c r="Q214" s="134"/>
      <c r="R214" s="134"/>
      <c r="S214" s="134"/>
      <c r="T214" s="134"/>
      <c r="U214" s="134"/>
      <c r="V214" s="134" t="s">
        <v>434</v>
      </c>
    </row>
    <row r="215" spans="1:22" ht="79.8" x14ac:dyDescent="0.25">
      <c r="A215" s="129">
        <v>126</v>
      </c>
      <c r="B215" s="130">
        <v>128</v>
      </c>
      <c r="C215" s="131" t="s">
        <v>435</v>
      </c>
      <c r="D215" s="132" t="s">
        <v>436</v>
      </c>
      <c r="E215" s="133">
        <v>2521.33</v>
      </c>
      <c r="F215" s="134" t="s">
        <v>437</v>
      </c>
      <c r="G215" s="133" t="s">
        <v>428</v>
      </c>
      <c r="H215" s="133" t="s">
        <v>438</v>
      </c>
      <c r="I215" s="133" t="s">
        <v>439</v>
      </c>
      <c r="J215" s="133">
        <v>1</v>
      </c>
      <c r="K215" s="133" t="s">
        <v>440</v>
      </c>
      <c r="L215" s="134" t="s">
        <v>441</v>
      </c>
      <c r="M215" s="134"/>
      <c r="N215" s="134" t="s">
        <v>80</v>
      </c>
      <c r="O215" s="134"/>
      <c r="P215" s="134"/>
      <c r="Q215" s="134"/>
      <c r="R215" s="134"/>
      <c r="S215" s="134"/>
      <c r="T215" s="134"/>
      <c r="U215" s="134"/>
      <c r="V215" s="134" t="s">
        <v>442</v>
      </c>
    </row>
    <row r="216" spans="1:22" ht="79.8" x14ac:dyDescent="0.25">
      <c r="A216" s="129">
        <v>127</v>
      </c>
      <c r="B216" s="130">
        <v>129</v>
      </c>
      <c r="C216" s="131" t="s">
        <v>435</v>
      </c>
      <c r="D216" s="132" t="s">
        <v>546</v>
      </c>
      <c r="E216" s="133">
        <v>2521.33</v>
      </c>
      <c r="F216" s="134" t="s">
        <v>437</v>
      </c>
      <c r="G216" s="133" t="s">
        <v>428</v>
      </c>
      <c r="H216" s="133" t="s">
        <v>547</v>
      </c>
      <c r="I216" s="133" t="s">
        <v>548</v>
      </c>
      <c r="J216" s="133">
        <v>1</v>
      </c>
      <c r="K216" s="133" t="s">
        <v>549</v>
      </c>
      <c r="L216" s="134" t="s">
        <v>550</v>
      </c>
      <c r="M216" s="134"/>
      <c r="N216" s="134" t="s">
        <v>80</v>
      </c>
      <c r="O216" s="134"/>
      <c r="P216" s="134"/>
      <c r="Q216" s="134"/>
      <c r="R216" s="134"/>
      <c r="S216" s="134"/>
      <c r="T216" s="134"/>
      <c r="U216" s="134"/>
      <c r="V216" s="134" t="s">
        <v>551</v>
      </c>
    </row>
    <row r="217" spans="1:22" ht="79.8" x14ac:dyDescent="0.25">
      <c r="A217" s="129">
        <v>128</v>
      </c>
      <c r="B217" s="130">
        <v>130</v>
      </c>
      <c r="C217" s="131" t="s">
        <v>425</v>
      </c>
      <c r="D217" s="132" t="s">
        <v>552</v>
      </c>
      <c r="E217" s="133">
        <v>1346.29</v>
      </c>
      <c r="F217" s="134" t="s">
        <v>427</v>
      </c>
      <c r="G217" s="133" t="s">
        <v>428</v>
      </c>
      <c r="H217" s="133" t="s">
        <v>553</v>
      </c>
      <c r="I217" s="133" t="s">
        <v>554</v>
      </c>
      <c r="J217" s="133" t="s">
        <v>555</v>
      </c>
      <c r="K217" s="133" t="s">
        <v>556</v>
      </c>
      <c r="L217" s="134" t="s">
        <v>557</v>
      </c>
      <c r="M217" s="134"/>
      <c r="N217" s="134" t="s">
        <v>80</v>
      </c>
      <c r="O217" s="134"/>
      <c r="P217" s="134"/>
      <c r="Q217" s="134"/>
      <c r="R217" s="134"/>
      <c r="S217" s="134"/>
      <c r="T217" s="134"/>
      <c r="U217" s="134"/>
      <c r="V217" s="134" t="s">
        <v>558</v>
      </c>
    </row>
    <row r="218" spans="1:22" ht="79.8" x14ac:dyDescent="0.25">
      <c r="A218" s="129">
        <v>129</v>
      </c>
      <c r="B218" s="130">
        <v>131</v>
      </c>
      <c r="C218" s="131" t="s">
        <v>443</v>
      </c>
      <c r="D218" s="132" t="s">
        <v>552</v>
      </c>
      <c r="E218" s="133">
        <v>2073.91</v>
      </c>
      <c r="F218" s="134" t="s">
        <v>445</v>
      </c>
      <c r="G218" s="133" t="s">
        <v>428</v>
      </c>
      <c r="H218" s="133" t="s">
        <v>559</v>
      </c>
      <c r="I218" s="133" t="s">
        <v>560</v>
      </c>
      <c r="J218" s="133" t="s">
        <v>555</v>
      </c>
      <c r="K218" s="133" t="s">
        <v>561</v>
      </c>
      <c r="L218" s="134" t="s">
        <v>562</v>
      </c>
      <c r="M218" s="134"/>
      <c r="N218" s="134" t="s">
        <v>80</v>
      </c>
      <c r="O218" s="134"/>
      <c r="P218" s="134"/>
      <c r="Q218" s="134"/>
      <c r="R218" s="134"/>
      <c r="S218" s="134"/>
      <c r="T218" s="134"/>
      <c r="U218" s="134"/>
      <c r="V218" s="134" t="s">
        <v>558</v>
      </c>
    </row>
    <row r="219" spans="1:22" ht="18.45" customHeight="1" x14ac:dyDescent="0.25">
      <c r="A219" s="135" t="s">
        <v>563</v>
      </c>
      <c r="B219" s="136"/>
      <c r="C219" s="136"/>
      <c r="D219" s="136"/>
      <c r="E219" s="136"/>
      <c r="F219" s="136"/>
      <c r="G219" s="136"/>
      <c r="H219" s="136"/>
      <c r="I219" s="136"/>
      <c r="J219" s="136"/>
      <c r="K219" s="136"/>
      <c r="L219" s="136"/>
      <c r="M219" s="136"/>
      <c r="N219" s="136"/>
      <c r="O219" s="136"/>
      <c r="P219" s="136"/>
      <c r="Q219" s="136"/>
      <c r="R219" s="136"/>
      <c r="S219" s="136"/>
      <c r="T219" s="136"/>
      <c r="U219" s="136"/>
      <c r="V219" s="136"/>
    </row>
    <row r="220" spans="1:22" ht="125.4" x14ac:dyDescent="0.25">
      <c r="A220" s="129">
        <v>130</v>
      </c>
      <c r="B220" s="130">
        <v>132</v>
      </c>
      <c r="C220" s="131" t="s">
        <v>564</v>
      </c>
      <c r="D220" s="132" t="s">
        <v>565</v>
      </c>
      <c r="E220" s="133">
        <v>609.78</v>
      </c>
      <c r="F220" s="134" t="s">
        <v>566</v>
      </c>
      <c r="G220" s="133" t="s">
        <v>567</v>
      </c>
      <c r="H220" s="133" t="s">
        <v>568</v>
      </c>
      <c r="I220" s="133" t="s">
        <v>555</v>
      </c>
      <c r="J220" s="133">
        <v>5</v>
      </c>
      <c r="K220" s="133" t="s">
        <v>569</v>
      </c>
      <c r="L220" s="134" t="s">
        <v>570</v>
      </c>
      <c r="M220" s="134"/>
      <c r="N220" s="134" t="s">
        <v>80</v>
      </c>
      <c r="O220" s="134"/>
      <c r="P220" s="134"/>
      <c r="Q220" s="134"/>
      <c r="R220" s="134"/>
      <c r="S220" s="134"/>
      <c r="T220" s="134"/>
      <c r="U220" s="134"/>
      <c r="V220" s="134" t="s">
        <v>571</v>
      </c>
    </row>
    <row r="221" spans="1:22" ht="79.8" x14ac:dyDescent="0.25">
      <c r="A221" s="129">
        <v>131</v>
      </c>
      <c r="B221" s="130">
        <v>133</v>
      </c>
      <c r="C221" s="131" t="s">
        <v>572</v>
      </c>
      <c r="D221" s="132" t="s">
        <v>573</v>
      </c>
      <c r="E221" s="133">
        <v>6345.09</v>
      </c>
      <c r="F221" s="134" t="s">
        <v>574</v>
      </c>
      <c r="G221" s="133" t="s">
        <v>575</v>
      </c>
      <c r="H221" s="133" t="s">
        <v>576</v>
      </c>
      <c r="I221" s="133" t="s">
        <v>577</v>
      </c>
      <c r="J221" s="133"/>
      <c r="K221" s="133" t="s">
        <v>578</v>
      </c>
      <c r="L221" s="134" t="s">
        <v>579</v>
      </c>
      <c r="M221" s="134"/>
      <c r="N221" s="134" t="s">
        <v>80</v>
      </c>
      <c r="O221" s="134"/>
      <c r="P221" s="134"/>
      <c r="Q221" s="134"/>
      <c r="R221" s="134"/>
      <c r="S221" s="134"/>
      <c r="T221" s="134"/>
      <c r="U221" s="134"/>
      <c r="V221" s="134">
        <v>1</v>
      </c>
    </row>
    <row r="222" spans="1:22" ht="79.8" x14ac:dyDescent="0.25">
      <c r="A222" s="129">
        <v>132</v>
      </c>
      <c r="B222" s="130">
        <v>134</v>
      </c>
      <c r="C222" s="131" t="s">
        <v>580</v>
      </c>
      <c r="D222" s="132" t="s">
        <v>581</v>
      </c>
      <c r="E222" s="133">
        <v>3506.13</v>
      </c>
      <c r="F222" s="134" t="s">
        <v>582</v>
      </c>
      <c r="G222" s="133" t="s">
        <v>583</v>
      </c>
      <c r="H222" s="133" t="s">
        <v>584</v>
      </c>
      <c r="I222" s="133" t="s">
        <v>585</v>
      </c>
      <c r="J222" s="133" t="s">
        <v>373</v>
      </c>
      <c r="K222" s="133" t="s">
        <v>586</v>
      </c>
      <c r="L222" s="134" t="s">
        <v>587</v>
      </c>
      <c r="M222" s="134"/>
      <c r="N222" s="134" t="s">
        <v>80</v>
      </c>
      <c r="O222" s="134"/>
      <c r="P222" s="134"/>
      <c r="Q222" s="134"/>
      <c r="R222" s="134"/>
      <c r="S222" s="134"/>
      <c r="T222" s="134"/>
      <c r="U222" s="134"/>
      <c r="V222" s="134" t="s">
        <v>588</v>
      </c>
    </row>
    <row r="223" spans="1:22" ht="79.8" x14ac:dyDescent="0.25">
      <c r="A223" s="129">
        <v>133</v>
      </c>
      <c r="B223" s="130">
        <v>135</v>
      </c>
      <c r="C223" s="131" t="s">
        <v>589</v>
      </c>
      <c r="D223" s="132" t="s">
        <v>590</v>
      </c>
      <c r="E223" s="133">
        <v>2720.45</v>
      </c>
      <c r="F223" s="134" t="s">
        <v>591</v>
      </c>
      <c r="G223" s="133" t="s">
        <v>592</v>
      </c>
      <c r="H223" s="133" t="s">
        <v>593</v>
      </c>
      <c r="I223" s="133" t="s">
        <v>594</v>
      </c>
      <c r="J223" s="133"/>
      <c r="K223" s="133" t="s">
        <v>595</v>
      </c>
      <c r="L223" s="134" t="s">
        <v>596</v>
      </c>
      <c r="M223" s="134"/>
      <c r="N223" s="134" t="s">
        <v>80</v>
      </c>
      <c r="O223" s="134"/>
      <c r="P223" s="134"/>
      <c r="Q223" s="134"/>
      <c r="R223" s="134"/>
      <c r="S223" s="134"/>
      <c r="T223" s="134"/>
      <c r="U223" s="134"/>
      <c r="V223" s="134" t="s">
        <v>411</v>
      </c>
    </row>
    <row r="224" spans="1:22" ht="79.8" x14ac:dyDescent="0.25">
      <c r="A224" s="129">
        <v>134</v>
      </c>
      <c r="B224" s="130">
        <v>136</v>
      </c>
      <c r="C224" s="131" t="s">
        <v>425</v>
      </c>
      <c r="D224" s="132" t="s">
        <v>426</v>
      </c>
      <c r="E224" s="133">
        <v>1346.29</v>
      </c>
      <c r="F224" s="134" t="s">
        <v>427</v>
      </c>
      <c r="G224" s="133" t="s">
        <v>428</v>
      </c>
      <c r="H224" s="133" t="s">
        <v>429</v>
      </c>
      <c r="I224" s="133" t="s">
        <v>430</v>
      </c>
      <c r="J224" s="133" t="s">
        <v>431</v>
      </c>
      <c r="K224" s="133" t="s">
        <v>432</v>
      </c>
      <c r="L224" s="134" t="s">
        <v>433</v>
      </c>
      <c r="M224" s="134"/>
      <c r="N224" s="134" t="s">
        <v>80</v>
      </c>
      <c r="O224" s="134"/>
      <c r="P224" s="134"/>
      <c r="Q224" s="134"/>
      <c r="R224" s="134"/>
      <c r="S224" s="134"/>
      <c r="T224" s="134"/>
      <c r="U224" s="134"/>
      <c r="V224" s="134" t="s">
        <v>434</v>
      </c>
    </row>
    <row r="225" spans="1:22" ht="18.45" customHeight="1" x14ac:dyDescent="0.25">
      <c r="A225" s="135" t="s">
        <v>597</v>
      </c>
      <c r="B225" s="136"/>
      <c r="C225" s="136"/>
      <c r="D225" s="136"/>
      <c r="E225" s="136"/>
      <c r="F225" s="136"/>
      <c r="G225" s="136"/>
      <c r="H225" s="13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</row>
    <row r="226" spans="1:22" ht="79.8" x14ac:dyDescent="0.25">
      <c r="A226" s="129">
        <v>135</v>
      </c>
      <c r="B226" s="130">
        <v>137</v>
      </c>
      <c r="C226" s="131" t="s">
        <v>425</v>
      </c>
      <c r="D226" s="132" t="s">
        <v>426</v>
      </c>
      <c r="E226" s="133">
        <v>1346.29</v>
      </c>
      <c r="F226" s="134" t="s">
        <v>427</v>
      </c>
      <c r="G226" s="133" t="s">
        <v>428</v>
      </c>
      <c r="H226" s="133" t="s">
        <v>429</v>
      </c>
      <c r="I226" s="133" t="s">
        <v>430</v>
      </c>
      <c r="J226" s="133" t="s">
        <v>431</v>
      </c>
      <c r="K226" s="133" t="s">
        <v>432</v>
      </c>
      <c r="L226" s="134" t="s">
        <v>433</v>
      </c>
      <c r="M226" s="134"/>
      <c r="N226" s="134" t="s">
        <v>80</v>
      </c>
      <c r="O226" s="134"/>
      <c r="P226" s="134"/>
      <c r="Q226" s="134"/>
      <c r="R226" s="134"/>
      <c r="S226" s="134"/>
      <c r="T226" s="134"/>
      <c r="U226" s="134"/>
      <c r="V226" s="134" t="s">
        <v>434</v>
      </c>
    </row>
    <row r="227" spans="1:22" ht="79.8" x14ac:dyDescent="0.25">
      <c r="A227" s="129">
        <v>136</v>
      </c>
      <c r="B227" s="130">
        <v>138</v>
      </c>
      <c r="C227" s="131" t="s">
        <v>425</v>
      </c>
      <c r="D227" s="132" t="s">
        <v>426</v>
      </c>
      <c r="E227" s="133">
        <v>1346.29</v>
      </c>
      <c r="F227" s="134" t="s">
        <v>427</v>
      </c>
      <c r="G227" s="133" t="s">
        <v>428</v>
      </c>
      <c r="H227" s="133" t="s">
        <v>429</v>
      </c>
      <c r="I227" s="133" t="s">
        <v>430</v>
      </c>
      <c r="J227" s="133" t="s">
        <v>431</v>
      </c>
      <c r="K227" s="133" t="s">
        <v>432</v>
      </c>
      <c r="L227" s="134" t="s">
        <v>433</v>
      </c>
      <c r="M227" s="134"/>
      <c r="N227" s="134" t="s">
        <v>80</v>
      </c>
      <c r="O227" s="134"/>
      <c r="P227" s="134"/>
      <c r="Q227" s="134"/>
      <c r="R227" s="134"/>
      <c r="S227" s="134"/>
      <c r="T227" s="134"/>
      <c r="U227" s="134"/>
      <c r="V227" s="134" t="s">
        <v>434</v>
      </c>
    </row>
    <row r="228" spans="1:22" ht="18.45" customHeight="1" x14ac:dyDescent="0.25">
      <c r="A228" s="135" t="s">
        <v>598</v>
      </c>
      <c r="B228" s="136"/>
      <c r="C228" s="136"/>
      <c r="D228" s="136"/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</row>
    <row r="229" spans="1:22" ht="125.4" x14ac:dyDescent="0.25">
      <c r="A229" s="129">
        <v>137</v>
      </c>
      <c r="B229" s="130">
        <v>139</v>
      </c>
      <c r="C229" s="131" t="s">
        <v>564</v>
      </c>
      <c r="D229" s="132" t="s">
        <v>565</v>
      </c>
      <c r="E229" s="133">
        <v>609.78</v>
      </c>
      <c r="F229" s="134" t="s">
        <v>566</v>
      </c>
      <c r="G229" s="133" t="s">
        <v>567</v>
      </c>
      <c r="H229" s="133" t="s">
        <v>568</v>
      </c>
      <c r="I229" s="133" t="s">
        <v>555</v>
      </c>
      <c r="J229" s="133">
        <v>5</v>
      </c>
      <c r="K229" s="133" t="s">
        <v>569</v>
      </c>
      <c r="L229" s="134" t="s">
        <v>570</v>
      </c>
      <c r="M229" s="134"/>
      <c r="N229" s="134" t="s">
        <v>80</v>
      </c>
      <c r="O229" s="134"/>
      <c r="P229" s="134"/>
      <c r="Q229" s="134"/>
      <c r="R229" s="134"/>
      <c r="S229" s="134"/>
      <c r="T229" s="134"/>
      <c r="U229" s="134"/>
      <c r="V229" s="134" t="s">
        <v>571</v>
      </c>
    </row>
    <row r="230" spans="1:22" ht="79.8" x14ac:dyDescent="0.25">
      <c r="A230" s="129">
        <v>138</v>
      </c>
      <c r="B230" s="130">
        <v>140</v>
      </c>
      <c r="C230" s="131" t="s">
        <v>572</v>
      </c>
      <c r="D230" s="132" t="s">
        <v>599</v>
      </c>
      <c r="E230" s="133">
        <v>6345.09</v>
      </c>
      <c r="F230" s="134" t="s">
        <v>574</v>
      </c>
      <c r="G230" s="133" t="s">
        <v>575</v>
      </c>
      <c r="H230" s="133" t="s">
        <v>600</v>
      </c>
      <c r="I230" s="133" t="s">
        <v>601</v>
      </c>
      <c r="J230" s="133"/>
      <c r="K230" s="133" t="s">
        <v>602</v>
      </c>
      <c r="L230" s="134" t="s">
        <v>603</v>
      </c>
      <c r="M230" s="134"/>
      <c r="N230" s="134" t="s">
        <v>80</v>
      </c>
      <c r="O230" s="134"/>
      <c r="P230" s="134"/>
      <c r="Q230" s="134"/>
      <c r="R230" s="134"/>
      <c r="S230" s="134"/>
      <c r="T230" s="134"/>
      <c r="U230" s="134"/>
      <c r="V230" s="134">
        <v>2</v>
      </c>
    </row>
    <row r="231" spans="1:22" ht="79.8" x14ac:dyDescent="0.25">
      <c r="A231" s="129">
        <v>139</v>
      </c>
      <c r="B231" s="130">
        <v>141</v>
      </c>
      <c r="C231" s="131" t="s">
        <v>604</v>
      </c>
      <c r="D231" s="132" t="s">
        <v>605</v>
      </c>
      <c r="E231" s="133">
        <v>6997.56</v>
      </c>
      <c r="F231" s="134" t="s">
        <v>606</v>
      </c>
      <c r="G231" s="133" t="s">
        <v>607</v>
      </c>
      <c r="H231" s="133" t="s">
        <v>608</v>
      </c>
      <c r="I231" s="133" t="s">
        <v>609</v>
      </c>
      <c r="J231" s="133"/>
      <c r="K231" s="133" t="s">
        <v>610</v>
      </c>
      <c r="L231" s="134" t="s">
        <v>611</v>
      </c>
      <c r="M231" s="134"/>
      <c r="N231" s="134" t="s">
        <v>80</v>
      </c>
      <c r="O231" s="134"/>
      <c r="P231" s="134"/>
      <c r="Q231" s="134"/>
      <c r="R231" s="134"/>
      <c r="S231" s="134"/>
      <c r="T231" s="134"/>
      <c r="U231" s="134"/>
      <c r="V231" s="134">
        <v>1</v>
      </c>
    </row>
    <row r="232" spans="1:22" ht="57" x14ac:dyDescent="0.25">
      <c r="A232" s="129">
        <v>140</v>
      </c>
      <c r="B232" s="130">
        <v>142</v>
      </c>
      <c r="C232" s="131" t="s">
        <v>612</v>
      </c>
      <c r="D232" s="132" t="s">
        <v>613</v>
      </c>
      <c r="E232" s="133">
        <v>364.25</v>
      </c>
      <c r="F232" s="134">
        <v>364.25</v>
      </c>
      <c r="G232" s="133"/>
      <c r="H232" s="133" t="s">
        <v>473</v>
      </c>
      <c r="I232" s="133">
        <v>5</v>
      </c>
      <c r="J232" s="133"/>
      <c r="K232" s="133" t="s">
        <v>614</v>
      </c>
      <c r="L232" s="134">
        <v>51</v>
      </c>
      <c r="M232" s="134"/>
      <c r="N232" s="134" t="s">
        <v>80</v>
      </c>
      <c r="O232" s="134"/>
      <c r="P232" s="134"/>
      <c r="Q232" s="134"/>
      <c r="R232" s="134"/>
      <c r="S232" s="134"/>
      <c r="T232" s="134"/>
      <c r="U232" s="134"/>
      <c r="V232" s="134"/>
    </row>
    <row r="233" spans="1:22" ht="68.400000000000006" x14ac:dyDescent="0.25">
      <c r="A233" s="129">
        <v>141</v>
      </c>
      <c r="B233" s="130">
        <v>143</v>
      </c>
      <c r="C233" s="131" t="s">
        <v>615</v>
      </c>
      <c r="D233" s="132" t="s">
        <v>616</v>
      </c>
      <c r="E233" s="133">
        <v>9493.42</v>
      </c>
      <c r="F233" s="134" t="s">
        <v>617</v>
      </c>
      <c r="G233" s="133" t="s">
        <v>618</v>
      </c>
      <c r="H233" s="133" t="s">
        <v>619</v>
      </c>
      <c r="I233" s="133" t="s">
        <v>620</v>
      </c>
      <c r="J233" s="133">
        <v>2</v>
      </c>
      <c r="K233" s="133" t="s">
        <v>621</v>
      </c>
      <c r="L233" s="134" t="s">
        <v>622</v>
      </c>
      <c r="M233" s="134"/>
      <c r="N233" s="134" t="s">
        <v>80</v>
      </c>
      <c r="O233" s="134"/>
      <c r="P233" s="134"/>
      <c r="Q233" s="134"/>
      <c r="R233" s="134"/>
      <c r="S233" s="134"/>
      <c r="T233" s="134"/>
      <c r="U233" s="134"/>
      <c r="V233" s="134" t="s">
        <v>623</v>
      </c>
    </row>
    <row r="234" spans="1:22" ht="18.45" customHeight="1" x14ac:dyDescent="0.25">
      <c r="A234" s="135" t="s">
        <v>208</v>
      </c>
      <c r="B234" s="136"/>
      <c r="C234" s="136"/>
      <c r="D234" s="136"/>
      <c r="E234" s="136"/>
      <c r="F234" s="136"/>
      <c r="G234" s="136"/>
      <c r="H234" s="136"/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</row>
    <row r="235" spans="1:22" ht="114" x14ac:dyDescent="0.25">
      <c r="A235" s="129">
        <v>142</v>
      </c>
      <c r="B235" s="130">
        <v>144</v>
      </c>
      <c r="C235" s="131" t="s">
        <v>173</v>
      </c>
      <c r="D235" s="132" t="s">
        <v>174</v>
      </c>
      <c r="E235" s="133">
        <v>2406.83</v>
      </c>
      <c r="F235" s="134" t="s">
        <v>175</v>
      </c>
      <c r="G235" s="133">
        <v>76.17</v>
      </c>
      <c r="H235" s="133" t="s">
        <v>176</v>
      </c>
      <c r="I235" s="133" t="s">
        <v>177</v>
      </c>
      <c r="J235" s="133">
        <v>3</v>
      </c>
      <c r="K235" s="133" t="s">
        <v>178</v>
      </c>
      <c r="L235" s="134" t="s">
        <v>179</v>
      </c>
      <c r="M235" s="134"/>
      <c r="N235" s="134" t="s">
        <v>80</v>
      </c>
      <c r="O235" s="134"/>
      <c r="P235" s="134"/>
      <c r="Q235" s="134"/>
      <c r="R235" s="134"/>
      <c r="S235" s="134"/>
      <c r="T235" s="134"/>
      <c r="U235" s="134"/>
      <c r="V235" s="134">
        <v>16</v>
      </c>
    </row>
    <row r="236" spans="1:22" ht="34.200000000000003" x14ac:dyDescent="0.25">
      <c r="A236" s="129">
        <v>143</v>
      </c>
      <c r="B236" s="130">
        <v>145</v>
      </c>
      <c r="C236" s="131" t="s">
        <v>180</v>
      </c>
      <c r="D236" s="132" t="s">
        <v>206</v>
      </c>
      <c r="E236" s="133">
        <v>16.920000000000002</v>
      </c>
      <c r="F236" s="134" t="s">
        <v>182</v>
      </c>
      <c r="G236" s="133"/>
      <c r="H236" s="133">
        <v>68</v>
      </c>
      <c r="I236" s="133" t="s">
        <v>183</v>
      </c>
      <c r="J236" s="133"/>
      <c r="K236" s="133">
        <v>190</v>
      </c>
      <c r="L236" s="134" t="s">
        <v>184</v>
      </c>
      <c r="M236" s="134"/>
      <c r="N236" s="134" t="s">
        <v>92</v>
      </c>
      <c r="O236" s="134"/>
      <c r="P236" s="134"/>
      <c r="Q236" s="134"/>
      <c r="R236" s="134"/>
      <c r="S236" s="134"/>
      <c r="T236" s="134"/>
      <c r="U236" s="134"/>
      <c r="V236" s="134"/>
    </row>
    <row r="237" spans="1:22" ht="57" x14ac:dyDescent="0.25">
      <c r="A237" s="129">
        <v>144</v>
      </c>
      <c r="B237" s="130">
        <v>146</v>
      </c>
      <c r="C237" s="131" t="s">
        <v>193</v>
      </c>
      <c r="D237" s="132" t="s">
        <v>186</v>
      </c>
      <c r="E237" s="133">
        <v>12.46</v>
      </c>
      <c r="F237" s="134" t="s">
        <v>194</v>
      </c>
      <c r="G237" s="133"/>
      <c r="H237" s="133">
        <v>25</v>
      </c>
      <c r="I237" s="133" t="s">
        <v>195</v>
      </c>
      <c r="J237" s="133"/>
      <c r="K237" s="133">
        <v>58</v>
      </c>
      <c r="L237" s="134" t="s">
        <v>196</v>
      </c>
      <c r="M237" s="134"/>
      <c r="N237" s="134" t="s">
        <v>92</v>
      </c>
      <c r="O237" s="134"/>
      <c r="P237" s="134"/>
      <c r="Q237" s="134"/>
      <c r="R237" s="134"/>
      <c r="S237" s="134"/>
      <c r="T237" s="134"/>
      <c r="U237" s="134"/>
      <c r="V237" s="134"/>
    </row>
    <row r="238" spans="1:22" ht="45.6" x14ac:dyDescent="0.25">
      <c r="A238" s="129">
        <v>145</v>
      </c>
      <c r="B238" s="130">
        <v>147</v>
      </c>
      <c r="C238" s="131" t="s">
        <v>190</v>
      </c>
      <c r="D238" s="132" t="s">
        <v>186</v>
      </c>
      <c r="E238" s="133">
        <v>2.4500000000000002</v>
      </c>
      <c r="F238" s="134" t="s">
        <v>191</v>
      </c>
      <c r="G238" s="133"/>
      <c r="H238" s="133">
        <v>5</v>
      </c>
      <c r="I238" s="133" t="s">
        <v>161</v>
      </c>
      <c r="J238" s="133"/>
      <c r="K238" s="133">
        <v>12</v>
      </c>
      <c r="L238" s="134" t="s">
        <v>192</v>
      </c>
      <c r="M238" s="134"/>
      <c r="N238" s="134" t="s">
        <v>92</v>
      </c>
      <c r="O238" s="134"/>
      <c r="P238" s="134"/>
      <c r="Q238" s="134"/>
      <c r="R238" s="134"/>
      <c r="S238" s="134"/>
      <c r="T238" s="134"/>
      <c r="U238" s="134"/>
      <c r="V238" s="134"/>
    </row>
    <row r="239" spans="1:22" ht="45.6" x14ac:dyDescent="0.25">
      <c r="A239" s="129">
        <v>146</v>
      </c>
      <c r="B239" s="130">
        <v>148</v>
      </c>
      <c r="C239" s="131" t="s">
        <v>624</v>
      </c>
      <c r="D239" s="132" t="s">
        <v>186</v>
      </c>
      <c r="E239" s="133">
        <v>0.95</v>
      </c>
      <c r="F239" s="134" t="s">
        <v>625</v>
      </c>
      <c r="G239" s="133"/>
      <c r="H239" s="133">
        <v>2</v>
      </c>
      <c r="I239" s="133" t="s">
        <v>188</v>
      </c>
      <c r="J239" s="133"/>
      <c r="K239" s="133">
        <v>8</v>
      </c>
      <c r="L239" s="134" t="s">
        <v>361</v>
      </c>
      <c r="M239" s="134"/>
      <c r="N239" s="134" t="s">
        <v>92</v>
      </c>
      <c r="O239" s="134"/>
      <c r="P239" s="134"/>
      <c r="Q239" s="134"/>
      <c r="R239" s="134"/>
      <c r="S239" s="134"/>
      <c r="T239" s="134"/>
      <c r="U239" s="134"/>
      <c r="V239" s="134"/>
    </row>
    <row r="240" spans="1:22" ht="18.45" customHeight="1" x14ac:dyDescent="0.25">
      <c r="A240" s="135" t="s">
        <v>144</v>
      </c>
      <c r="B240" s="136"/>
      <c r="C240" s="136"/>
      <c r="D240" s="136"/>
      <c r="E240" s="136"/>
      <c r="F240" s="136"/>
      <c r="G240" s="136"/>
      <c r="H240" s="136"/>
      <c r="I240" s="136"/>
      <c r="J240" s="136"/>
      <c r="K240" s="136"/>
      <c r="L240" s="136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</row>
    <row r="241" spans="1:22" ht="68.400000000000006" x14ac:dyDescent="0.25">
      <c r="A241" s="129">
        <v>147</v>
      </c>
      <c r="B241" s="130">
        <v>149</v>
      </c>
      <c r="C241" s="131" t="s">
        <v>81</v>
      </c>
      <c r="D241" s="132" t="s">
        <v>98</v>
      </c>
      <c r="E241" s="133">
        <v>1010.59</v>
      </c>
      <c r="F241" s="134" t="s">
        <v>82</v>
      </c>
      <c r="G241" s="133">
        <v>5.16</v>
      </c>
      <c r="H241" s="133" t="s">
        <v>452</v>
      </c>
      <c r="I241" s="133" t="s">
        <v>347</v>
      </c>
      <c r="J241" s="133"/>
      <c r="K241" s="133" t="s">
        <v>453</v>
      </c>
      <c r="L241" s="134" t="s">
        <v>454</v>
      </c>
      <c r="M241" s="134"/>
      <c r="N241" s="134" t="s">
        <v>80</v>
      </c>
      <c r="O241" s="134"/>
      <c r="P241" s="134"/>
      <c r="Q241" s="134"/>
      <c r="R241" s="134"/>
      <c r="S241" s="134"/>
      <c r="T241" s="134"/>
      <c r="U241" s="134"/>
      <c r="V241" s="134">
        <v>1</v>
      </c>
    </row>
    <row r="242" spans="1:22" ht="45.6" x14ac:dyDescent="0.25">
      <c r="A242" s="129">
        <v>148</v>
      </c>
      <c r="B242" s="130">
        <v>150</v>
      </c>
      <c r="C242" s="131" t="s">
        <v>381</v>
      </c>
      <c r="D242" s="132" t="s">
        <v>186</v>
      </c>
      <c r="E242" s="133">
        <v>43.5</v>
      </c>
      <c r="F242" s="134" t="s">
        <v>382</v>
      </c>
      <c r="G242" s="133"/>
      <c r="H242" s="133">
        <v>87</v>
      </c>
      <c r="I242" s="133" t="s">
        <v>626</v>
      </c>
      <c r="J242" s="133"/>
      <c r="K242" s="133">
        <v>233</v>
      </c>
      <c r="L242" s="134" t="s">
        <v>627</v>
      </c>
      <c r="M242" s="134"/>
      <c r="N242" s="134" t="s">
        <v>92</v>
      </c>
      <c r="O242" s="134"/>
      <c r="P242" s="134"/>
      <c r="Q242" s="134"/>
      <c r="R242" s="134"/>
      <c r="S242" s="134"/>
      <c r="T242" s="134"/>
      <c r="U242" s="134"/>
      <c r="V242" s="134"/>
    </row>
    <row r="243" spans="1:22" ht="57" x14ac:dyDescent="0.25">
      <c r="A243" s="137">
        <v>149</v>
      </c>
      <c r="B243" s="138">
        <v>151</v>
      </c>
      <c r="C243" s="139" t="s">
        <v>455</v>
      </c>
      <c r="D243" s="140" t="s">
        <v>98</v>
      </c>
      <c r="E243" s="141">
        <v>1320.82</v>
      </c>
      <c r="F243" s="142" t="s">
        <v>456</v>
      </c>
      <c r="G243" s="141"/>
      <c r="H243" s="141" t="s">
        <v>628</v>
      </c>
      <c r="I243" s="141" t="s">
        <v>629</v>
      </c>
      <c r="J243" s="141"/>
      <c r="K243" s="141" t="s">
        <v>630</v>
      </c>
      <c r="L243" s="142" t="s">
        <v>631</v>
      </c>
      <c r="M243" s="142"/>
      <c r="N243" s="142" t="s">
        <v>80</v>
      </c>
      <c r="O243" s="142"/>
      <c r="P243" s="142"/>
      <c r="Q243" s="142"/>
      <c r="R243" s="142"/>
      <c r="S243" s="142"/>
      <c r="T243" s="142"/>
      <c r="U243" s="142"/>
      <c r="V243" s="142"/>
    </row>
    <row r="244" spans="1:22" ht="19.350000000000001" customHeight="1" x14ac:dyDescent="0.25">
      <c r="A244" s="127" t="s">
        <v>632</v>
      </c>
      <c r="B244" s="128"/>
      <c r="C244" s="128"/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</row>
    <row r="245" spans="1:22" ht="18.45" customHeight="1" x14ac:dyDescent="0.25">
      <c r="A245" s="135" t="s">
        <v>251</v>
      </c>
      <c r="B245" s="136"/>
      <c r="C245" s="136"/>
      <c r="D245" s="136"/>
      <c r="E245" s="136"/>
      <c r="F245" s="136"/>
      <c r="G245" s="136"/>
      <c r="H245" s="13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</row>
    <row r="246" spans="1:22" ht="68.400000000000006" x14ac:dyDescent="0.25">
      <c r="A246" s="129">
        <v>150</v>
      </c>
      <c r="B246" s="130">
        <v>152</v>
      </c>
      <c r="C246" s="131" t="s">
        <v>356</v>
      </c>
      <c r="D246" s="132" t="s">
        <v>633</v>
      </c>
      <c r="E246" s="133">
        <v>15810.14</v>
      </c>
      <c r="F246" s="134" t="s">
        <v>124</v>
      </c>
      <c r="G246" s="133">
        <v>195.41</v>
      </c>
      <c r="H246" s="133" t="s">
        <v>634</v>
      </c>
      <c r="I246" s="133" t="s">
        <v>635</v>
      </c>
      <c r="J246" s="133">
        <v>2</v>
      </c>
      <c r="K246" s="133" t="s">
        <v>636</v>
      </c>
      <c r="L246" s="134" t="s">
        <v>637</v>
      </c>
      <c r="M246" s="134"/>
      <c r="N246" s="134" t="s">
        <v>80</v>
      </c>
      <c r="O246" s="134"/>
      <c r="P246" s="134"/>
      <c r="Q246" s="134"/>
      <c r="R246" s="134"/>
      <c r="S246" s="134"/>
      <c r="T246" s="134"/>
      <c r="U246" s="134"/>
      <c r="V246" s="134">
        <v>9</v>
      </c>
    </row>
    <row r="247" spans="1:22" ht="34.200000000000003" x14ac:dyDescent="0.25">
      <c r="A247" s="129">
        <v>151</v>
      </c>
      <c r="B247" s="130">
        <v>153</v>
      </c>
      <c r="C247" s="131" t="s">
        <v>129</v>
      </c>
      <c r="D247" s="132" t="s">
        <v>638</v>
      </c>
      <c r="E247" s="133">
        <v>26.3</v>
      </c>
      <c r="F247" s="134" t="s">
        <v>131</v>
      </c>
      <c r="G247" s="133"/>
      <c r="H247" s="133">
        <v>110</v>
      </c>
      <c r="I247" s="133" t="s">
        <v>639</v>
      </c>
      <c r="J247" s="133"/>
      <c r="K247" s="133">
        <v>507</v>
      </c>
      <c r="L247" s="134" t="s">
        <v>640</v>
      </c>
      <c r="M247" s="134"/>
      <c r="N247" s="134" t="s">
        <v>92</v>
      </c>
      <c r="O247" s="134"/>
      <c r="P247" s="134"/>
      <c r="Q247" s="134"/>
      <c r="R247" s="134"/>
      <c r="S247" s="134"/>
      <c r="T247" s="134"/>
      <c r="U247" s="134"/>
      <c r="V247" s="134"/>
    </row>
    <row r="248" spans="1:22" ht="79.8" x14ac:dyDescent="0.25">
      <c r="A248" s="129">
        <v>152</v>
      </c>
      <c r="B248" s="130">
        <v>154</v>
      </c>
      <c r="C248" s="131" t="s">
        <v>325</v>
      </c>
      <c r="D248" s="132" t="s">
        <v>98</v>
      </c>
      <c r="E248" s="133">
        <v>5013.63</v>
      </c>
      <c r="F248" s="134" t="s">
        <v>326</v>
      </c>
      <c r="G248" s="133" t="s">
        <v>327</v>
      </c>
      <c r="H248" s="133" t="s">
        <v>641</v>
      </c>
      <c r="I248" s="133" t="s">
        <v>642</v>
      </c>
      <c r="J248" s="133">
        <v>3</v>
      </c>
      <c r="K248" s="133" t="s">
        <v>643</v>
      </c>
      <c r="L248" s="134" t="s">
        <v>644</v>
      </c>
      <c r="M248" s="134"/>
      <c r="N248" s="134" t="s">
        <v>80</v>
      </c>
      <c r="O248" s="134"/>
      <c r="P248" s="134"/>
      <c r="Q248" s="134"/>
      <c r="R248" s="134"/>
      <c r="S248" s="134"/>
      <c r="T248" s="134"/>
      <c r="U248" s="134"/>
      <c r="V248" s="134" t="s">
        <v>347</v>
      </c>
    </row>
    <row r="249" spans="1:22" ht="79.8" x14ac:dyDescent="0.25">
      <c r="A249" s="129">
        <v>153</v>
      </c>
      <c r="B249" s="130">
        <v>155</v>
      </c>
      <c r="C249" s="131" t="s">
        <v>146</v>
      </c>
      <c r="D249" s="132" t="s">
        <v>298</v>
      </c>
      <c r="E249" s="133">
        <v>2435.67</v>
      </c>
      <c r="F249" s="134" t="s">
        <v>147</v>
      </c>
      <c r="G249" s="133" t="s">
        <v>148</v>
      </c>
      <c r="H249" s="133" t="s">
        <v>299</v>
      </c>
      <c r="I249" s="133" t="s">
        <v>300</v>
      </c>
      <c r="J249" s="133"/>
      <c r="K249" s="133" t="s">
        <v>301</v>
      </c>
      <c r="L249" s="134" t="s">
        <v>302</v>
      </c>
      <c r="M249" s="134"/>
      <c r="N249" s="134" t="s">
        <v>80</v>
      </c>
      <c r="O249" s="134"/>
      <c r="P249" s="134"/>
      <c r="Q249" s="134"/>
      <c r="R249" s="134"/>
      <c r="S249" s="134"/>
      <c r="T249" s="134"/>
      <c r="U249" s="134"/>
      <c r="V249" s="134">
        <v>1</v>
      </c>
    </row>
    <row r="250" spans="1:22" ht="68.400000000000006" x14ac:dyDescent="0.25">
      <c r="A250" s="129">
        <v>154</v>
      </c>
      <c r="B250" s="130">
        <v>156</v>
      </c>
      <c r="C250" s="131" t="s">
        <v>81</v>
      </c>
      <c r="D250" s="132" t="s">
        <v>98</v>
      </c>
      <c r="E250" s="133">
        <v>1010.59</v>
      </c>
      <c r="F250" s="134" t="s">
        <v>82</v>
      </c>
      <c r="G250" s="133">
        <v>5.16</v>
      </c>
      <c r="H250" s="133" t="s">
        <v>452</v>
      </c>
      <c r="I250" s="133" t="s">
        <v>347</v>
      </c>
      <c r="J250" s="133"/>
      <c r="K250" s="133" t="s">
        <v>453</v>
      </c>
      <c r="L250" s="134" t="s">
        <v>454</v>
      </c>
      <c r="M250" s="134"/>
      <c r="N250" s="134" t="s">
        <v>80</v>
      </c>
      <c r="O250" s="134"/>
      <c r="P250" s="134"/>
      <c r="Q250" s="134"/>
      <c r="R250" s="134"/>
      <c r="S250" s="134"/>
      <c r="T250" s="134"/>
      <c r="U250" s="134"/>
      <c r="V250" s="134">
        <v>1</v>
      </c>
    </row>
    <row r="251" spans="1:22" ht="45.6" x14ac:dyDescent="0.25">
      <c r="A251" s="129">
        <v>155</v>
      </c>
      <c r="B251" s="130">
        <v>157</v>
      </c>
      <c r="C251" s="131" t="s">
        <v>381</v>
      </c>
      <c r="D251" s="132" t="s">
        <v>186</v>
      </c>
      <c r="E251" s="133">
        <v>43.5</v>
      </c>
      <c r="F251" s="134" t="s">
        <v>382</v>
      </c>
      <c r="G251" s="133"/>
      <c r="H251" s="133">
        <v>87</v>
      </c>
      <c r="I251" s="133" t="s">
        <v>626</v>
      </c>
      <c r="J251" s="133"/>
      <c r="K251" s="133">
        <v>233</v>
      </c>
      <c r="L251" s="134" t="s">
        <v>627</v>
      </c>
      <c r="M251" s="134"/>
      <c r="N251" s="134" t="s">
        <v>92</v>
      </c>
      <c r="O251" s="134"/>
      <c r="P251" s="134"/>
      <c r="Q251" s="134"/>
      <c r="R251" s="134"/>
      <c r="S251" s="134"/>
      <c r="T251" s="134"/>
      <c r="U251" s="134"/>
      <c r="V251" s="134"/>
    </row>
    <row r="252" spans="1:22" ht="79.8" x14ac:dyDescent="0.25">
      <c r="A252" s="129">
        <v>156</v>
      </c>
      <c r="B252" s="130">
        <v>158</v>
      </c>
      <c r="C252" s="131" t="s">
        <v>325</v>
      </c>
      <c r="D252" s="132" t="s">
        <v>73</v>
      </c>
      <c r="E252" s="133">
        <v>5013.63</v>
      </c>
      <c r="F252" s="134" t="s">
        <v>326</v>
      </c>
      <c r="G252" s="133" t="s">
        <v>327</v>
      </c>
      <c r="H252" s="133" t="s">
        <v>645</v>
      </c>
      <c r="I252" s="133" t="s">
        <v>646</v>
      </c>
      <c r="J252" s="133">
        <v>2</v>
      </c>
      <c r="K252" s="133" t="s">
        <v>647</v>
      </c>
      <c r="L252" s="134" t="s">
        <v>648</v>
      </c>
      <c r="M252" s="134"/>
      <c r="N252" s="134" t="s">
        <v>80</v>
      </c>
      <c r="O252" s="134"/>
      <c r="P252" s="134"/>
      <c r="Q252" s="134"/>
      <c r="R252" s="134"/>
      <c r="S252" s="134"/>
      <c r="T252" s="134"/>
      <c r="U252" s="134"/>
      <c r="V252" s="134">
        <v>10</v>
      </c>
    </row>
    <row r="253" spans="1:22" ht="79.8" x14ac:dyDescent="0.25">
      <c r="A253" s="129">
        <v>157</v>
      </c>
      <c r="B253" s="130">
        <v>159</v>
      </c>
      <c r="C253" s="131" t="s">
        <v>146</v>
      </c>
      <c r="D253" s="132" t="s">
        <v>338</v>
      </c>
      <c r="E253" s="133">
        <v>2435.67</v>
      </c>
      <c r="F253" s="134" t="s">
        <v>147</v>
      </c>
      <c r="G253" s="133" t="s">
        <v>148</v>
      </c>
      <c r="H253" s="133" t="s">
        <v>649</v>
      </c>
      <c r="I253" s="133" t="s">
        <v>650</v>
      </c>
      <c r="J253" s="133">
        <v>1</v>
      </c>
      <c r="K253" s="133" t="s">
        <v>651</v>
      </c>
      <c r="L253" s="134" t="s">
        <v>652</v>
      </c>
      <c r="M253" s="134"/>
      <c r="N253" s="134" t="s">
        <v>80</v>
      </c>
      <c r="O253" s="134"/>
      <c r="P253" s="134"/>
      <c r="Q253" s="134"/>
      <c r="R253" s="134"/>
      <c r="S253" s="134"/>
      <c r="T253" s="134"/>
      <c r="U253" s="134"/>
      <c r="V253" s="134">
        <v>4</v>
      </c>
    </row>
    <row r="254" spans="1:22" ht="68.400000000000006" x14ac:dyDescent="0.25">
      <c r="A254" s="129">
        <v>158</v>
      </c>
      <c r="B254" s="130">
        <v>160</v>
      </c>
      <c r="C254" s="131" t="s">
        <v>81</v>
      </c>
      <c r="D254" s="132" t="s">
        <v>73</v>
      </c>
      <c r="E254" s="133">
        <v>1010.59</v>
      </c>
      <c r="F254" s="134" t="s">
        <v>82</v>
      </c>
      <c r="G254" s="133">
        <v>5.16</v>
      </c>
      <c r="H254" s="133" t="s">
        <v>83</v>
      </c>
      <c r="I254" s="133" t="s">
        <v>84</v>
      </c>
      <c r="J254" s="133"/>
      <c r="K254" s="133" t="s">
        <v>85</v>
      </c>
      <c r="L254" s="134" t="s">
        <v>86</v>
      </c>
      <c r="M254" s="134"/>
      <c r="N254" s="134" t="s">
        <v>80</v>
      </c>
      <c r="O254" s="134"/>
      <c r="P254" s="134"/>
      <c r="Q254" s="134"/>
      <c r="R254" s="134"/>
      <c r="S254" s="134"/>
      <c r="T254" s="134"/>
      <c r="U254" s="134"/>
      <c r="V254" s="134"/>
    </row>
    <row r="255" spans="1:22" ht="45.6" x14ac:dyDescent="0.25">
      <c r="A255" s="129">
        <v>159</v>
      </c>
      <c r="B255" s="130">
        <v>161</v>
      </c>
      <c r="C255" s="131" t="s">
        <v>381</v>
      </c>
      <c r="D255" s="132" t="s">
        <v>88</v>
      </c>
      <c r="E255" s="133">
        <v>43.5</v>
      </c>
      <c r="F255" s="134" t="s">
        <v>382</v>
      </c>
      <c r="G255" s="133"/>
      <c r="H255" s="133">
        <v>44</v>
      </c>
      <c r="I255" s="133" t="s">
        <v>383</v>
      </c>
      <c r="J255" s="133"/>
      <c r="K255" s="133">
        <v>116</v>
      </c>
      <c r="L255" s="134" t="s">
        <v>384</v>
      </c>
      <c r="M255" s="134"/>
      <c r="N255" s="134" t="s">
        <v>92</v>
      </c>
      <c r="O255" s="134"/>
      <c r="P255" s="134"/>
      <c r="Q255" s="134"/>
      <c r="R255" s="134"/>
      <c r="S255" s="134"/>
      <c r="T255" s="134"/>
      <c r="U255" s="134"/>
      <c r="V255" s="134"/>
    </row>
    <row r="256" spans="1:22" ht="57" x14ac:dyDescent="0.25">
      <c r="A256" s="129">
        <v>160</v>
      </c>
      <c r="B256" s="130">
        <v>162</v>
      </c>
      <c r="C256" s="131" t="s">
        <v>455</v>
      </c>
      <c r="D256" s="132" t="s">
        <v>98</v>
      </c>
      <c r="E256" s="133">
        <v>1320.82</v>
      </c>
      <c r="F256" s="134" t="s">
        <v>456</v>
      </c>
      <c r="G256" s="133"/>
      <c r="H256" s="133" t="s">
        <v>628</v>
      </c>
      <c r="I256" s="133" t="s">
        <v>629</v>
      </c>
      <c r="J256" s="133"/>
      <c r="K256" s="133" t="s">
        <v>630</v>
      </c>
      <c r="L256" s="134" t="s">
        <v>631</v>
      </c>
      <c r="M256" s="134"/>
      <c r="N256" s="134" t="s">
        <v>80</v>
      </c>
      <c r="O256" s="134"/>
      <c r="P256" s="134"/>
      <c r="Q256" s="134"/>
      <c r="R256" s="134"/>
      <c r="S256" s="134"/>
      <c r="T256" s="134"/>
      <c r="U256" s="134"/>
      <c r="V256" s="134"/>
    </row>
    <row r="257" spans="1:22" ht="18.45" customHeight="1" x14ac:dyDescent="0.25">
      <c r="A257" s="135" t="s">
        <v>653</v>
      </c>
      <c r="B257" s="136"/>
      <c r="C257" s="136"/>
      <c r="D257" s="136"/>
      <c r="E257" s="136"/>
      <c r="F257" s="136"/>
      <c r="G257" s="136"/>
      <c r="H257" s="13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</row>
    <row r="258" spans="1:22" ht="79.8" x14ac:dyDescent="0.25">
      <c r="A258" s="129">
        <v>161</v>
      </c>
      <c r="B258" s="130">
        <v>163</v>
      </c>
      <c r="C258" s="131" t="s">
        <v>654</v>
      </c>
      <c r="D258" s="132" t="s">
        <v>655</v>
      </c>
      <c r="E258" s="133">
        <v>1078.74</v>
      </c>
      <c r="F258" s="134" t="s">
        <v>656</v>
      </c>
      <c r="G258" s="133">
        <v>195.41</v>
      </c>
      <c r="H258" s="133" t="s">
        <v>223</v>
      </c>
      <c r="I258" s="133">
        <v>1</v>
      </c>
      <c r="J258" s="133"/>
      <c r="K258" s="133" t="s">
        <v>657</v>
      </c>
      <c r="L258" s="134">
        <v>4</v>
      </c>
      <c r="M258" s="134"/>
      <c r="N258" s="134" t="s">
        <v>80</v>
      </c>
      <c r="O258" s="134"/>
      <c r="P258" s="134"/>
      <c r="Q258" s="134"/>
      <c r="R258" s="134"/>
      <c r="S258" s="134"/>
      <c r="T258" s="134"/>
      <c r="U258" s="134"/>
      <c r="V258" s="134">
        <v>1</v>
      </c>
    </row>
    <row r="259" spans="1:22" ht="34.200000000000003" x14ac:dyDescent="0.25">
      <c r="A259" s="129">
        <v>162</v>
      </c>
      <c r="B259" s="130">
        <v>164</v>
      </c>
      <c r="C259" s="131" t="s">
        <v>129</v>
      </c>
      <c r="D259" s="132" t="s">
        <v>658</v>
      </c>
      <c r="E259" s="133">
        <v>26.3</v>
      </c>
      <c r="F259" s="134" t="s">
        <v>131</v>
      </c>
      <c r="G259" s="133"/>
      <c r="H259" s="133">
        <v>13</v>
      </c>
      <c r="I259" s="133" t="s">
        <v>659</v>
      </c>
      <c r="J259" s="133"/>
      <c r="K259" s="133">
        <v>60</v>
      </c>
      <c r="L259" s="134" t="s">
        <v>660</v>
      </c>
      <c r="M259" s="134"/>
      <c r="N259" s="134" t="s">
        <v>92</v>
      </c>
      <c r="O259" s="134"/>
      <c r="P259" s="134"/>
      <c r="Q259" s="134"/>
      <c r="R259" s="134"/>
      <c r="S259" s="134"/>
      <c r="T259" s="134"/>
      <c r="U259" s="134"/>
      <c r="V259" s="134"/>
    </row>
    <row r="260" spans="1:22" ht="68.400000000000006" x14ac:dyDescent="0.25">
      <c r="A260" s="137">
        <v>163</v>
      </c>
      <c r="B260" s="138">
        <v>165</v>
      </c>
      <c r="C260" s="139" t="s">
        <v>362</v>
      </c>
      <c r="D260" s="140" t="s">
        <v>472</v>
      </c>
      <c r="E260" s="141">
        <v>3.95</v>
      </c>
      <c r="F260" s="142">
        <v>3.95</v>
      </c>
      <c r="G260" s="141"/>
      <c r="H260" s="141" t="s">
        <v>223</v>
      </c>
      <c r="I260" s="141">
        <v>1</v>
      </c>
      <c r="J260" s="141"/>
      <c r="K260" s="141" t="s">
        <v>661</v>
      </c>
      <c r="L260" s="142">
        <v>16</v>
      </c>
      <c r="M260" s="142"/>
      <c r="N260" s="142" t="s">
        <v>80</v>
      </c>
      <c r="O260" s="142"/>
      <c r="P260" s="142"/>
      <c r="Q260" s="142"/>
      <c r="R260" s="142"/>
      <c r="S260" s="142"/>
      <c r="T260" s="142"/>
      <c r="U260" s="142"/>
      <c r="V260" s="142"/>
    </row>
    <row r="261" spans="1:22" ht="34.200000000000003" x14ac:dyDescent="0.25">
      <c r="A261" s="145" t="s">
        <v>662</v>
      </c>
      <c r="B261" s="146"/>
      <c r="C261" s="146"/>
      <c r="D261" s="146"/>
      <c r="E261" s="146"/>
      <c r="F261" s="146"/>
      <c r="G261" s="146"/>
      <c r="H261" s="147">
        <v>23833</v>
      </c>
      <c r="I261" s="147" t="s">
        <v>663</v>
      </c>
      <c r="J261" s="147" t="s">
        <v>664</v>
      </c>
      <c r="K261" s="147">
        <v>160099</v>
      </c>
      <c r="L261" s="147" t="s">
        <v>665</v>
      </c>
      <c r="M261" s="147"/>
      <c r="N261" s="147"/>
      <c r="O261" s="147"/>
      <c r="P261" s="147"/>
      <c r="Q261" s="147"/>
      <c r="R261" s="147"/>
      <c r="S261" s="147"/>
      <c r="T261" s="147"/>
      <c r="U261" s="147"/>
      <c r="V261" s="147" t="s">
        <v>666</v>
      </c>
    </row>
    <row r="262" spans="1:22" x14ac:dyDescent="0.25">
      <c r="A262" s="145" t="s">
        <v>667</v>
      </c>
      <c r="B262" s="146"/>
      <c r="C262" s="146"/>
      <c r="D262" s="146"/>
      <c r="E262" s="146"/>
      <c r="F262" s="146"/>
      <c r="G262" s="146"/>
      <c r="H262" s="147"/>
      <c r="I262" s="147"/>
      <c r="J262" s="147"/>
      <c r="K262" s="147"/>
      <c r="L262" s="147"/>
      <c r="M262" s="147"/>
      <c r="N262" s="147"/>
      <c r="O262" s="147"/>
      <c r="P262" s="147"/>
      <c r="Q262" s="147"/>
      <c r="R262" s="147"/>
      <c r="S262" s="147"/>
      <c r="T262" s="147"/>
      <c r="U262" s="147"/>
      <c r="V262" s="147"/>
    </row>
    <row r="263" spans="1:22" x14ac:dyDescent="0.25">
      <c r="A263" s="145" t="s">
        <v>668</v>
      </c>
      <c r="B263" s="146"/>
      <c r="C263" s="146"/>
      <c r="D263" s="146"/>
      <c r="E263" s="146"/>
      <c r="F263" s="146"/>
      <c r="G263" s="146"/>
      <c r="H263" s="147">
        <v>11025</v>
      </c>
      <c r="I263" s="147"/>
      <c r="J263" s="147"/>
      <c r="K263" s="147">
        <v>121558</v>
      </c>
      <c r="L263" s="147"/>
      <c r="M263" s="147"/>
      <c r="N263" s="147"/>
      <c r="O263" s="147"/>
      <c r="P263" s="147"/>
      <c r="Q263" s="147"/>
      <c r="R263" s="147"/>
      <c r="S263" s="147"/>
      <c r="T263" s="147"/>
      <c r="U263" s="147"/>
      <c r="V263" s="147"/>
    </row>
    <row r="264" spans="1:22" x14ac:dyDescent="0.25">
      <c r="A264" s="145" t="s">
        <v>669</v>
      </c>
      <c r="B264" s="146"/>
      <c r="C264" s="146"/>
      <c r="D264" s="146"/>
      <c r="E264" s="146"/>
      <c r="F264" s="146"/>
      <c r="G264" s="146"/>
      <c r="H264" s="147">
        <v>12605</v>
      </c>
      <c r="I264" s="147"/>
      <c r="J264" s="147"/>
      <c r="K264" s="147">
        <v>37626</v>
      </c>
      <c r="L264" s="147"/>
      <c r="M264" s="147"/>
      <c r="N264" s="147"/>
      <c r="O264" s="147"/>
      <c r="P264" s="147"/>
      <c r="Q264" s="147"/>
      <c r="R264" s="147"/>
      <c r="S264" s="147"/>
      <c r="T264" s="147"/>
      <c r="U264" s="147"/>
      <c r="V264" s="147"/>
    </row>
    <row r="265" spans="1:22" x14ac:dyDescent="0.25">
      <c r="A265" s="145" t="s">
        <v>670</v>
      </c>
      <c r="B265" s="146"/>
      <c r="C265" s="146"/>
      <c r="D265" s="146"/>
      <c r="E265" s="146"/>
      <c r="F265" s="146"/>
      <c r="G265" s="146"/>
      <c r="H265" s="147">
        <v>226</v>
      </c>
      <c r="I265" s="147"/>
      <c r="J265" s="147"/>
      <c r="K265" s="147">
        <v>1198</v>
      </c>
      <c r="L265" s="147"/>
      <c r="M265" s="147"/>
      <c r="N265" s="147"/>
      <c r="O265" s="147"/>
      <c r="P265" s="147"/>
      <c r="Q265" s="147"/>
      <c r="R265" s="147"/>
      <c r="S265" s="147"/>
      <c r="T265" s="147"/>
      <c r="U265" s="147"/>
      <c r="V265" s="147"/>
    </row>
    <row r="266" spans="1:22" x14ac:dyDescent="0.25">
      <c r="A266" s="148" t="s">
        <v>671</v>
      </c>
      <c r="B266" s="149"/>
      <c r="C266" s="149"/>
      <c r="D266" s="149"/>
      <c r="E266" s="149"/>
      <c r="F266" s="149"/>
      <c r="G266" s="149"/>
      <c r="H266" s="150">
        <v>9136</v>
      </c>
      <c r="I266" s="150"/>
      <c r="J266" s="150"/>
      <c r="K266" s="150">
        <v>85648</v>
      </c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</row>
    <row r="267" spans="1:22" x14ac:dyDescent="0.25">
      <c r="A267" s="148" t="s">
        <v>672</v>
      </c>
      <c r="B267" s="149"/>
      <c r="C267" s="149"/>
      <c r="D267" s="149"/>
      <c r="E267" s="149"/>
      <c r="F267" s="149"/>
      <c r="G267" s="149"/>
      <c r="H267" s="150">
        <v>5681</v>
      </c>
      <c r="I267" s="150"/>
      <c r="J267" s="150"/>
      <c r="K267" s="150">
        <v>50069</v>
      </c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</row>
    <row r="268" spans="1:22" x14ac:dyDescent="0.25">
      <c r="A268" s="148" t="s">
        <v>673</v>
      </c>
      <c r="B268" s="149"/>
      <c r="C268" s="149"/>
      <c r="D268" s="149"/>
      <c r="E268" s="149"/>
      <c r="F268" s="149"/>
      <c r="G268" s="149"/>
      <c r="H268" s="150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S268" s="150"/>
      <c r="T268" s="150"/>
      <c r="U268" s="150"/>
      <c r="V268" s="150"/>
    </row>
    <row r="269" spans="1:22" ht="30" hidden="1" customHeight="1" x14ac:dyDescent="0.25">
      <c r="A269" s="145" t="s">
        <v>674</v>
      </c>
      <c r="B269" s="146"/>
      <c r="C269" s="146"/>
      <c r="D269" s="146"/>
      <c r="E269" s="146"/>
      <c r="F269" s="146"/>
      <c r="G269" s="146"/>
      <c r="H269" s="147">
        <v>5580</v>
      </c>
      <c r="I269" s="147"/>
      <c r="J269" s="147"/>
      <c r="K269" s="147">
        <v>35639</v>
      </c>
      <c r="L269" s="147"/>
      <c r="M269" s="147"/>
      <c r="N269" s="147"/>
      <c r="O269" s="147"/>
      <c r="P269" s="147"/>
      <c r="Q269" s="147"/>
      <c r="R269" s="147"/>
      <c r="S269" s="147"/>
      <c r="T269" s="147"/>
      <c r="U269" s="147"/>
      <c r="V269" s="147"/>
    </row>
    <row r="270" spans="1:22" ht="30" hidden="1" customHeight="1" x14ac:dyDescent="0.25">
      <c r="A270" s="145" t="s">
        <v>675</v>
      </c>
      <c r="B270" s="146"/>
      <c r="C270" s="146"/>
      <c r="D270" s="146"/>
      <c r="E270" s="146"/>
      <c r="F270" s="146"/>
      <c r="G270" s="146"/>
      <c r="H270" s="147">
        <v>383</v>
      </c>
      <c r="I270" s="147"/>
      <c r="J270" s="147"/>
      <c r="K270" s="147">
        <v>2673</v>
      </c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</row>
    <row r="271" spans="1:22" ht="30" hidden="1" customHeight="1" x14ac:dyDescent="0.25">
      <c r="A271" s="145" t="s">
        <v>676</v>
      </c>
      <c r="B271" s="146"/>
      <c r="C271" s="146"/>
      <c r="D271" s="146"/>
      <c r="E271" s="146"/>
      <c r="F271" s="146"/>
      <c r="G271" s="146"/>
      <c r="H271" s="147">
        <v>1680</v>
      </c>
      <c r="I271" s="147"/>
      <c r="J271" s="147"/>
      <c r="K271" s="147">
        <v>7218</v>
      </c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</row>
    <row r="272" spans="1:22" hidden="1" x14ac:dyDescent="0.25">
      <c r="A272" s="145" t="s">
        <v>677</v>
      </c>
      <c r="B272" s="146"/>
      <c r="C272" s="146"/>
      <c r="D272" s="146"/>
      <c r="E272" s="146"/>
      <c r="F272" s="146"/>
      <c r="G272" s="146"/>
      <c r="H272" s="147">
        <v>590</v>
      </c>
      <c r="I272" s="147"/>
      <c r="J272" s="147"/>
      <c r="K272" s="147">
        <v>2609</v>
      </c>
      <c r="L272" s="147"/>
      <c r="M272" s="147"/>
      <c r="N272" s="147"/>
      <c r="O272" s="147"/>
      <c r="P272" s="147"/>
      <c r="Q272" s="147"/>
      <c r="R272" s="147"/>
      <c r="S272" s="147"/>
      <c r="T272" s="147"/>
      <c r="U272" s="147"/>
      <c r="V272" s="147"/>
    </row>
    <row r="273" spans="1:22" hidden="1" x14ac:dyDescent="0.25">
      <c r="A273" s="145" t="s">
        <v>678</v>
      </c>
      <c r="B273" s="146"/>
      <c r="C273" s="146"/>
      <c r="D273" s="146"/>
      <c r="E273" s="146"/>
      <c r="F273" s="146"/>
      <c r="G273" s="146"/>
      <c r="H273" s="147">
        <v>662</v>
      </c>
      <c r="I273" s="147"/>
      <c r="J273" s="147"/>
      <c r="K273" s="147">
        <v>2806</v>
      </c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</row>
    <row r="274" spans="1:22" hidden="1" x14ac:dyDescent="0.25">
      <c r="A274" s="145" t="s">
        <v>679</v>
      </c>
      <c r="B274" s="146"/>
      <c r="C274" s="146"/>
      <c r="D274" s="146"/>
      <c r="E274" s="146"/>
      <c r="F274" s="146"/>
      <c r="G274" s="146"/>
      <c r="H274" s="147">
        <v>1078</v>
      </c>
      <c r="I274" s="147"/>
      <c r="J274" s="147"/>
      <c r="K274" s="147">
        <v>10548</v>
      </c>
      <c r="L274" s="147"/>
      <c r="M274" s="147"/>
      <c r="N274" s="147"/>
      <c r="O274" s="147"/>
      <c r="P274" s="147"/>
      <c r="Q274" s="147"/>
      <c r="R274" s="147"/>
      <c r="S274" s="147"/>
      <c r="T274" s="147"/>
      <c r="U274" s="147"/>
      <c r="V274" s="147"/>
    </row>
    <row r="275" spans="1:22" hidden="1" x14ac:dyDescent="0.25">
      <c r="A275" s="145" t="s">
        <v>680</v>
      </c>
      <c r="B275" s="146"/>
      <c r="C275" s="146"/>
      <c r="D275" s="146"/>
      <c r="E275" s="146"/>
      <c r="F275" s="146"/>
      <c r="G275" s="146"/>
      <c r="H275" s="147">
        <v>27733</v>
      </c>
      <c r="I275" s="147"/>
      <c r="J275" s="147"/>
      <c r="K275" s="147">
        <v>228305</v>
      </c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</row>
    <row r="276" spans="1:22" hidden="1" x14ac:dyDescent="0.25">
      <c r="A276" s="145" t="s">
        <v>681</v>
      </c>
      <c r="B276" s="146"/>
      <c r="C276" s="146"/>
      <c r="D276" s="146"/>
      <c r="E276" s="146"/>
      <c r="F276" s="146"/>
      <c r="G276" s="146"/>
      <c r="H276" s="147">
        <v>71</v>
      </c>
      <c r="I276" s="147"/>
      <c r="J276" s="147"/>
      <c r="K276" s="147">
        <v>649</v>
      </c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</row>
    <row r="277" spans="1:22" ht="30" hidden="1" customHeight="1" x14ac:dyDescent="0.25">
      <c r="A277" s="145" t="s">
        <v>682</v>
      </c>
      <c r="B277" s="146"/>
      <c r="C277" s="146"/>
      <c r="D277" s="146"/>
      <c r="E277" s="146"/>
      <c r="F277" s="146"/>
      <c r="G277" s="146"/>
      <c r="H277" s="147">
        <v>136</v>
      </c>
      <c r="I277" s="147"/>
      <c r="J277" s="147"/>
      <c r="K277" s="147">
        <v>961</v>
      </c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</row>
    <row r="278" spans="1:22" hidden="1" x14ac:dyDescent="0.25">
      <c r="A278" s="145" t="s">
        <v>683</v>
      </c>
      <c r="B278" s="146"/>
      <c r="C278" s="146"/>
      <c r="D278" s="146"/>
      <c r="E278" s="146"/>
      <c r="F278" s="146"/>
      <c r="G278" s="146"/>
      <c r="H278" s="147">
        <v>600</v>
      </c>
      <c r="I278" s="147"/>
      <c r="J278" s="147"/>
      <c r="K278" s="147">
        <v>3559</v>
      </c>
      <c r="L278" s="147"/>
      <c r="M278" s="147"/>
      <c r="N278" s="147"/>
      <c r="O278" s="147"/>
      <c r="P278" s="147"/>
      <c r="Q278" s="147"/>
      <c r="R278" s="147"/>
      <c r="S278" s="147"/>
      <c r="T278" s="147"/>
      <c r="U278" s="147"/>
      <c r="V278" s="147"/>
    </row>
    <row r="279" spans="1:22" hidden="1" x14ac:dyDescent="0.25">
      <c r="A279" s="145" t="s">
        <v>684</v>
      </c>
      <c r="B279" s="146"/>
      <c r="C279" s="146"/>
      <c r="D279" s="146"/>
      <c r="E279" s="146"/>
      <c r="F279" s="146"/>
      <c r="G279" s="146"/>
      <c r="H279" s="147">
        <v>137</v>
      </c>
      <c r="I279" s="147"/>
      <c r="J279" s="147"/>
      <c r="K279" s="147">
        <v>849</v>
      </c>
      <c r="L279" s="147"/>
      <c r="M279" s="147"/>
      <c r="N279" s="147"/>
      <c r="O279" s="147"/>
      <c r="P279" s="147"/>
      <c r="Q279" s="147"/>
      <c r="R279" s="147"/>
      <c r="S279" s="147"/>
      <c r="T279" s="147"/>
      <c r="U279" s="147"/>
      <c r="V279" s="147"/>
    </row>
    <row r="280" spans="1:22" x14ac:dyDescent="0.25">
      <c r="A280" s="145" t="s">
        <v>685</v>
      </c>
      <c r="B280" s="146"/>
      <c r="C280" s="146"/>
      <c r="D280" s="146"/>
      <c r="E280" s="146"/>
      <c r="F280" s="146"/>
      <c r="G280" s="146"/>
      <c r="H280" s="147">
        <v>38650</v>
      </c>
      <c r="I280" s="147"/>
      <c r="J280" s="147"/>
      <c r="K280" s="147">
        <v>295816</v>
      </c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</row>
    <row r="281" spans="1:22" ht="30" customHeight="1" x14ac:dyDescent="0.25">
      <c r="A281" s="145" t="s">
        <v>686</v>
      </c>
      <c r="B281" s="146"/>
      <c r="C281" s="146"/>
      <c r="D281" s="146"/>
      <c r="E281" s="146"/>
      <c r="F281" s="146"/>
      <c r="G281" s="146"/>
      <c r="H281" s="147">
        <v>2740.36</v>
      </c>
      <c r="I281" s="147"/>
      <c r="J281" s="147"/>
      <c r="K281" s="147">
        <v>10928.57</v>
      </c>
      <c r="L281" s="147"/>
      <c r="M281" s="147"/>
      <c r="N281" s="147"/>
      <c r="O281" s="147"/>
      <c r="P281" s="147"/>
      <c r="Q281" s="147"/>
      <c r="R281" s="147"/>
      <c r="S281" s="147"/>
      <c r="T281" s="147"/>
      <c r="U281" s="147"/>
      <c r="V281" s="147"/>
    </row>
    <row r="282" spans="1:22" x14ac:dyDescent="0.25">
      <c r="A282" s="148" t="s">
        <v>687</v>
      </c>
      <c r="B282" s="149"/>
      <c r="C282" s="149"/>
      <c r="D282" s="149"/>
      <c r="E282" s="149"/>
      <c r="F282" s="149"/>
      <c r="G282" s="149"/>
      <c r="H282" s="150">
        <v>41390.36</v>
      </c>
      <c r="I282" s="150"/>
      <c r="J282" s="150"/>
      <c r="K282" s="150">
        <v>306744.57</v>
      </c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</row>
    <row r="283" spans="1:22" x14ac:dyDescent="0.25">
      <c r="A283" s="50"/>
      <c r="B283" s="39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</row>
    <row r="284" spans="1:22" x14ac:dyDescent="0.25">
      <c r="A284" s="50"/>
      <c r="B284" s="39"/>
      <c r="C284" s="73" t="s">
        <v>64</v>
      </c>
      <c r="D284" s="48"/>
      <c r="E284" s="48"/>
      <c r="F284" s="48"/>
      <c r="G284" s="48"/>
      <c r="H284" s="74">
        <f>IF(ISBLANK(Y30),"",ROUND(Z30/Y30,2)*100)</f>
        <v>83</v>
      </c>
      <c r="I284" s="48"/>
      <c r="J284" s="48"/>
      <c r="K284" s="74">
        <f>IF(ISBLANK(Y31),"",ROUND(Z31/Y31,2)*100)</f>
        <v>70</v>
      </c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</row>
    <row r="285" spans="1:22" x14ac:dyDescent="0.25">
      <c r="A285" s="50"/>
      <c r="B285" s="39"/>
      <c r="C285" s="73" t="s">
        <v>65</v>
      </c>
      <c r="D285" s="48"/>
      <c r="E285" s="48"/>
      <c r="F285" s="48"/>
      <c r="G285" s="48"/>
      <c r="H285" s="45">
        <f>IF(ISBLANK(Y30),"",ROUND(AA30/Y30,2)*100)</f>
        <v>52</v>
      </c>
      <c r="I285" s="48"/>
      <c r="J285" s="48"/>
      <c r="K285" s="45">
        <f>IF(ISBLANK(Y31),"",ROUND(AA31/Y31,2)*100)</f>
        <v>41</v>
      </c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</row>
    <row r="286" spans="1:22" x14ac:dyDescent="0.25">
      <c r="A286" s="28"/>
      <c r="B286" s="28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</row>
    <row r="287" spans="1:22" x14ac:dyDescent="0.25">
      <c r="B287" s="75" t="s">
        <v>69</v>
      </c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</row>
    <row r="288" spans="1:22" x14ac:dyDescent="0.25">
      <c r="B288" s="3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</row>
    <row r="289" spans="2:22" x14ac:dyDescent="0.25">
      <c r="B289" s="75" t="s">
        <v>70</v>
      </c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</row>
    <row r="290" spans="2:22" x14ac:dyDescent="0.25">
      <c r="B290" s="46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</row>
    <row r="292" spans="2:22" x14ac:dyDescent="0.25">
      <c r="C292" s="49"/>
      <c r="D292" s="49"/>
      <c r="E292" s="49"/>
      <c r="F292" s="49"/>
      <c r="G292" s="49"/>
    </row>
    <row r="293" spans="2:22" x14ac:dyDescent="0.25">
      <c r="C293" s="49"/>
      <c r="D293" s="49"/>
      <c r="E293" s="49"/>
      <c r="F293" s="49"/>
      <c r="G293" s="49"/>
    </row>
    <row r="294" spans="2:22" x14ac:dyDescent="0.25">
      <c r="C294" s="49"/>
      <c r="D294" s="49"/>
      <c r="E294" s="49"/>
      <c r="F294" s="49"/>
      <c r="G294" s="49"/>
    </row>
    <row r="295" spans="2:22" x14ac:dyDescent="0.25">
      <c r="C295" s="49"/>
      <c r="D295" s="49"/>
      <c r="E295" s="49"/>
      <c r="F295" s="49"/>
      <c r="G295" s="49"/>
    </row>
    <row r="296" spans="2:22" x14ac:dyDescent="0.25">
      <c r="C296" s="49"/>
      <c r="D296" s="49"/>
      <c r="E296" s="49"/>
      <c r="F296" s="49"/>
      <c r="G296" s="49"/>
    </row>
    <row r="297" spans="2:22" x14ac:dyDescent="0.25">
      <c r="C297" s="49"/>
      <c r="D297" s="49"/>
      <c r="E297" s="49"/>
      <c r="F297" s="49"/>
      <c r="G297" s="49"/>
    </row>
    <row r="298" spans="2:22" x14ac:dyDescent="0.25">
      <c r="C298" s="49"/>
      <c r="D298" s="49"/>
      <c r="E298" s="49"/>
      <c r="F298" s="49"/>
      <c r="G298" s="49"/>
    </row>
    <row r="299" spans="2:22" x14ac:dyDescent="0.25">
      <c r="C299" s="49"/>
      <c r="D299" s="49"/>
      <c r="E299" s="49"/>
      <c r="F299" s="49"/>
      <c r="G299" s="49"/>
    </row>
    <row r="300" spans="2:22" x14ac:dyDescent="0.25">
      <c r="C300" s="49"/>
      <c r="D300" s="49"/>
      <c r="E300" s="49"/>
      <c r="F300" s="49"/>
      <c r="G300" s="49"/>
    </row>
    <row r="301" spans="2:22" x14ac:dyDescent="0.25">
      <c r="C301" s="49"/>
      <c r="D301" s="49"/>
      <c r="E301" s="49"/>
      <c r="F301" s="49"/>
      <c r="G301" s="49"/>
    </row>
    <row r="302" spans="2:22" x14ac:dyDescent="0.25">
      <c r="C302" s="49"/>
      <c r="D302" s="49"/>
      <c r="E302" s="49"/>
      <c r="F302" s="49"/>
      <c r="G302" s="49"/>
    </row>
    <row r="303" spans="2:22" x14ac:dyDescent="0.25">
      <c r="C303" s="49"/>
      <c r="D303" s="49"/>
      <c r="E303" s="49"/>
      <c r="F303" s="49"/>
      <c r="G303" s="49"/>
    </row>
  </sheetData>
  <mergeCells count="112">
    <mergeCell ref="A281:G281"/>
    <mergeCell ref="A282:G282"/>
    <mergeCell ref="A275:G275"/>
    <mergeCell ref="A276:G276"/>
    <mergeCell ref="A277:G277"/>
    <mergeCell ref="A278:G278"/>
    <mergeCell ref="A279:G279"/>
    <mergeCell ref="A280:G280"/>
    <mergeCell ref="A269:G269"/>
    <mergeCell ref="A270:G270"/>
    <mergeCell ref="A271:G271"/>
    <mergeCell ref="A272:G272"/>
    <mergeCell ref="A273:G273"/>
    <mergeCell ref="A274:G274"/>
    <mergeCell ref="A263:G263"/>
    <mergeCell ref="A264:G264"/>
    <mergeCell ref="A265:G265"/>
    <mergeCell ref="A266:G266"/>
    <mergeCell ref="A267:G267"/>
    <mergeCell ref="A268:G268"/>
    <mergeCell ref="A240:V240"/>
    <mergeCell ref="A244:V244"/>
    <mergeCell ref="A245:V245"/>
    <mergeCell ref="A257:V257"/>
    <mergeCell ref="A261:G261"/>
    <mergeCell ref="A262:G262"/>
    <mergeCell ref="A201:V201"/>
    <mergeCell ref="A208:V208"/>
    <mergeCell ref="A219:V219"/>
    <mergeCell ref="A225:V225"/>
    <mergeCell ref="A228:V228"/>
    <mergeCell ref="A234:V234"/>
    <mergeCell ref="A184:V184"/>
    <mergeCell ref="A186:V186"/>
    <mergeCell ref="A189:V189"/>
    <mergeCell ref="A193:V193"/>
    <mergeCell ref="A194:V194"/>
    <mergeCell ref="A198:V198"/>
    <mergeCell ref="A163:V163"/>
    <mergeCell ref="A164:V164"/>
    <mergeCell ref="A169:V169"/>
    <mergeCell ref="A172:V172"/>
    <mergeCell ref="A175:V175"/>
    <mergeCell ref="A181:V181"/>
    <mergeCell ref="A149:V149"/>
    <mergeCell ref="A154:V154"/>
    <mergeCell ref="A155:V155"/>
    <mergeCell ref="A158:V158"/>
    <mergeCell ref="A160:V160"/>
    <mergeCell ref="A161:V161"/>
    <mergeCell ref="A132:V132"/>
    <mergeCell ref="A133:V133"/>
    <mergeCell ref="A137:V137"/>
    <mergeCell ref="A143:V143"/>
    <mergeCell ref="A145:V145"/>
    <mergeCell ref="A146:V146"/>
    <mergeCell ref="A108:V108"/>
    <mergeCell ref="A113:V113"/>
    <mergeCell ref="A119:V119"/>
    <mergeCell ref="A122:V122"/>
    <mergeCell ref="A125:V125"/>
    <mergeCell ref="A129:V129"/>
    <mergeCell ref="A84:V84"/>
    <mergeCell ref="A91:V91"/>
    <mergeCell ref="A93:V93"/>
    <mergeCell ref="A97:V97"/>
    <mergeCell ref="A100:V100"/>
    <mergeCell ref="A106:V106"/>
    <mergeCell ref="A59:V59"/>
    <mergeCell ref="A62:V62"/>
    <mergeCell ref="A64:V64"/>
    <mergeCell ref="A67:V67"/>
    <mergeCell ref="A70:V70"/>
    <mergeCell ref="A77:V77"/>
    <mergeCell ref="A40:V40"/>
    <mergeCell ref="A45:V45"/>
    <mergeCell ref="A50:V50"/>
    <mergeCell ref="A54:V54"/>
    <mergeCell ref="A55:V55"/>
    <mergeCell ref="A56:V5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6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2" t="s">
        <v>37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7" t="s">
        <v>20</v>
      </c>
      <c r="H10" s="118"/>
      <c r="I10" s="118"/>
      <c r="J10" s="117" t="s">
        <v>21</v>
      </c>
      <c r="K10" s="118"/>
      <c r="L10" s="118"/>
      <c r="M10" s="119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41390.36/1000</f>
        <v>41.390360000000001</v>
      </c>
      <c r="H11" s="85"/>
      <c r="I11" s="55" t="s">
        <v>6</v>
      </c>
      <c r="J11" s="86">
        <f>306744.57/1000</f>
        <v>306.74457000000001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0">
        <f>0/1000</f>
        <v>0</v>
      </c>
      <c r="H13" s="121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1.00119</v>
      </c>
      <c r="H14" s="85"/>
      <c r="I14" s="55" t="s">
        <v>8</v>
      </c>
      <c r="J14" s="86">
        <f>(P14+P15)/1000</f>
        <v>1.00119</v>
      </c>
      <c r="K14" s="87"/>
      <c r="L14" s="58">
        <v>11002</v>
      </c>
      <c r="M14" s="35" t="s">
        <v>8</v>
      </c>
      <c r="N14" s="57"/>
      <c r="O14" s="26">
        <v>999.3</v>
      </c>
      <c r="P14" s="27">
        <v>999.3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5">
        <f>11025/1000</f>
        <v>11.025</v>
      </c>
      <c r="H15" s="116"/>
      <c r="I15" s="55" t="s">
        <v>6</v>
      </c>
      <c r="J15" s="86">
        <f>121558/1000</f>
        <v>121.55800000000001</v>
      </c>
      <c r="K15" s="87"/>
      <c r="L15" s="59">
        <v>121275</v>
      </c>
      <c r="M15" s="35" t="s">
        <v>6</v>
      </c>
      <c r="N15" s="57"/>
      <c r="O15" s="26">
        <v>1.89</v>
      </c>
      <c r="P15" s="27">
        <v>1.89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23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283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8" t="s">
        <v>25</v>
      </c>
      <c r="G20" s="109"/>
      <c r="H20" s="108" t="s">
        <v>26</v>
      </c>
      <c r="I20" s="112"/>
      <c r="J20" s="112"/>
      <c r="K20" s="109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0"/>
      <c r="G21" s="111"/>
      <c r="H21" s="113" t="s">
        <v>29</v>
      </c>
      <c r="I21" s="114"/>
      <c r="J21" s="113" t="s">
        <v>30</v>
      </c>
      <c r="K21" s="114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1" t="s">
        <v>688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</row>
    <row r="25" spans="1:23" ht="19.350000000000001" customHeight="1" x14ac:dyDescent="0.25">
      <c r="A25" s="127" t="s">
        <v>689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</row>
    <row r="26" spans="1:23" s="29" customFormat="1" ht="22.8" x14ac:dyDescent="0.25">
      <c r="A26" s="153">
        <v>1</v>
      </c>
      <c r="B26" s="154" t="s">
        <v>690</v>
      </c>
      <c r="C26" s="131" t="s">
        <v>691</v>
      </c>
      <c r="D26" s="155" t="s">
        <v>692</v>
      </c>
      <c r="E26" s="156">
        <v>0.23</v>
      </c>
      <c r="F26" s="133" t="s">
        <v>693</v>
      </c>
      <c r="G26" s="133">
        <v>2.23</v>
      </c>
      <c r="H26" s="157"/>
      <c r="I26" s="157"/>
      <c r="J26" s="133" t="s">
        <v>694</v>
      </c>
      <c r="K26" s="133">
        <v>24.44</v>
      </c>
      <c r="L26" s="158"/>
      <c r="M26" s="157">
        <f>IF(ISNUMBER(K26/G26),IF(NOT(K26/G26=0),K26/G26, " "), " ")</f>
        <v>10.959641255605382</v>
      </c>
      <c r="N26" s="155"/>
    </row>
    <row r="27" spans="1:23" s="29" customFormat="1" ht="22.8" x14ac:dyDescent="0.25">
      <c r="A27" s="153">
        <v>2</v>
      </c>
      <c r="B27" s="154" t="s">
        <v>695</v>
      </c>
      <c r="C27" s="131" t="s">
        <v>696</v>
      </c>
      <c r="D27" s="155" t="s">
        <v>692</v>
      </c>
      <c r="E27" s="156">
        <v>1.1000000000000001</v>
      </c>
      <c r="F27" s="133" t="s">
        <v>697</v>
      </c>
      <c r="G27" s="133">
        <v>10.95</v>
      </c>
      <c r="H27" s="157"/>
      <c r="I27" s="157"/>
      <c r="J27" s="133" t="s">
        <v>698</v>
      </c>
      <c r="K27" s="133">
        <v>120.58</v>
      </c>
      <c r="L27" s="158"/>
      <c r="M27" s="157">
        <f>IF(ISNUMBER(K27/G27),IF(NOT(K27/G27=0),K27/G27, " "), " ")</f>
        <v>11.011872146118723</v>
      </c>
      <c r="N27" s="155"/>
    </row>
    <row r="28" spans="1:23" s="29" customFormat="1" ht="22.8" x14ac:dyDescent="0.25">
      <c r="A28" s="153">
        <v>3</v>
      </c>
      <c r="B28" s="154" t="s">
        <v>699</v>
      </c>
      <c r="C28" s="131" t="s">
        <v>700</v>
      </c>
      <c r="D28" s="155" t="s">
        <v>692</v>
      </c>
      <c r="E28" s="156">
        <v>0.46</v>
      </c>
      <c r="F28" s="133" t="s">
        <v>701</v>
      </c>
      <c r="G28" s="133">
        <v>4.62</v>
      </c>
      <c r="H28" s="157"/>
      <c r="I28" s="157"/>
      <c r="J28" s="133" t="s">
        <v>702</v>
      </c>
      <c r="K28" s="133">
        <v>50.92</v>
      </c>
      <c r="L28" s="158"/>
      <c r="M28" s="157">
        <f>IF(ISNUMBER(K28/G28),IF(NOT(K28/G28=0),K28/G28, " "), " ")</f>
        <v>11.021645021645021</v>
      </c>
      <c r="N28" s="155"/>
    </row>
    <row r="29" spans="1:23" s="29" customFormat="1" ht="22.8" x14ac:dyDescent="0.25">
      <c r="A29" s="153">
        <v>4</v>
      </c>
      <c r="B29" s="154" t="s">
        <v>703</v>
      </c>
      <c r="C29" s="131" t="s">
        <v>704</v>
      </c>
      <c r="D29" s="155" t="s">
        <v>692</v>
      </c>
      <c r="E29" s="156">
        <v>87.36</v>
      </c>
      <c r="F29" s="133" t="s">
        <v>705</v>
      </c>
      <c r="G29" s="133">
        <v>902.44</v>
      </c>
      <c r="H29" s="157"/>
      <c r="I29" s="157"/>
      <c r="J29" s="133" t="s">
        <v>706</v>
      </c>
      <c r="K29" s="133">
        <v>9951.19</v>
      </c>
      <c r="L29" s="158"/>
      <c r="M29" s="157">
        <f>IF(ISNUMBER(K29/G29),IF(NOT(K29/G29=0),K29/G29, " "), " ")</f>
        <v>11.026982403262267</v>
      </c>
      <c r="N29" s="155"/>
    </row>
    <row r="30" spans="1:23" ht="22.8" x14ac:dyDescent="0.25">
      <c r="A30" s="153">
        <v>5</v>
      </c>
      <c r="B30" s="154" t="s">
        <v>707</v>
      </c>
      <c r="C30" s="131" t="s">
        <v>708</v>
      </c>
      <c r="D30" s="155" t="s">
        <v>692</v>
      </c>
      <c r="E30" s="156">
        <v>2.56</v>
      </c>
      <c r="F30" s="133" t="s">
        <v>709</v>
      </c>
      <c r="G30" s="133">
        <v>27.37</v>
      </c>
      <c r="H30" s="157"/>
      <c r="I30" s="157"/>
      <c r="J30" s="133" t="s">
        <v>710</v>
      </c>
      <c r="K30" s="133">
        <v>301.54000000000002</v>
      </c>
      <c r="L30" s="158"/>
      <c r="M30" s="157">
        <f>IF(ISNUMBER(K30/G30),IF(NOT(K30/G30=0),K30/G30, " "), " ")</f>
        <v>11.017172086225795</v>
      </c>
      <c r="N30" s="155"/>
    </row>
    <row r="31" spans="1:23" ht="22.8" x14ac:dyDescent="0.25">
      <c r="A31" s="153">
        <v>6</v>
      </c>
      <c r="B31" s="154" t="s">
        <v>711</v>
      </c>
      <c r="C31" s="131" t="s">
        <v>712</v>
      </c>
      <c r="D31" s="155" t="s">
        <v>692</v>
      </c>
      <c r="E31" s="156">
        <v>16.18</v>
      </c>
      <c r="F31" s="133" t="s">
        <v>713</v>
      </c>
      <c r="G31" s="133">
        <v>174.46</v>
      </c>
      <c r="H31" s="157"/>
      <c r="I31" s="157"/>
      <c r="J31" s="133" t="s">
        <v>714</v>
      </c>
      <c r="K31" s="133">
        <v>1923.11</v>
      </c>
      <c r="L31" s="158"/>
      <c r="M31" s="157">
        <f>IF(ISNUMBER(K31/G31),IF(NOT(K31/G31=0),K31/G31, " "), " ")</f>
        <v>11.023214490427604</v>
      </c>
      <c r="N31" s="155"/>
    </row>
    <row r="32" spans="1:23" ht="22.8" x14ac:dyDescent="0.25">
      <c r="A32" s="153">
        <v>7</v>
      </c>
      <c r="B32" s="154" t="s">
        <v>715</v>
      </c>
      <c r="C32" s="131" t="s">
        <v>716</v>
      </c>
      <c r="D32" s="155" t="s">
        <v>692</v>
      </c>
      <c r="E32" s="156">
        <v>430.53</v>
      </c>
      <c r="F32" s="133" t="s">
        <v>717</v>
      </c>
      <c r="G32" s="133">
        <v>4701.37</v>
      </c>
      <c r="H32" s="157"/>
      <c r="I32" s="157"/>
      <c r="J32" s="133" t="s">
        <v>718</v>
      </c>
      <c r="K32" s="133">
        <v>51809.99</v>
      </c>
      <c r="L32" s="158"/>
      <c r="M32" s="157">
        <f>IF(ISNUMBER(K32/G32),IF(NOT(K32/G32=0),K32/G32, " "), " ")</f>
        <v>11.020189859551577</v>
      </c>
      <c r="N32" s="155"/>
    </row>
    <row r="33" spans="1:14" ht="22.8" x14ac:dyDescent="0.25">
      <c r="A33" s="153">
        <v>8</v>
      </c>
      <c r="B33" s="154" t="s">
        <v>719</v>
      </c>
      <c r="C33" s="131" t="s">
        <v>720</v>
      </c>
      <c r="D33" s="155" t="s">
        <v>692</v>
      </c>
      <c r="E33" s="156">
        <v>359.83</v>
      </c>
      <c r="F33" s="133" t="s">
        <v>721</v>
      </c>
      <c r="G33" s="133">
        <v>3976.12</v>
      </c>
      <c r="H33" s="157"/>
      <c r="I33" s="157"/>
      <c r="J33" s="133" t="s">
        <v>722</v>
      </c>
      <c r="K33" s="133">
        <v>43830.89</v>
      </c>
      <c r="L33" s="158"/>
      <c r="M33" s="157">
        <f>IF(ISNUMBER(K33/G33),IF(NOT(K33/G33=0),K33/G33, " "), " ")</f>
        <v>11.023532991962014</v>
      </c>
      <c r="N33" s="155"/>
    </row>
    <row r="34" spans="1:14" ht="22.8" x14ac:dyDescent="0.25">
      <c r="A34" s="153">
        <v>9</v>
      </c>
      <c r="B34" s="154" t="s">
        <v>723</v>
      </c>
      <c r="C34" s="131" t="s">
        <v>724</v>
      </c>
      <c r="D34" s="155" t="s">
        <v>692</v>
      </c>
      <c r="E34" s="156">
        <v>20.72</v>
      </c>
      <c r="F34" s="133" t="s">
        <v>725</v>
      </c>
      <c r="G34" s="133">
        <v>232.06</v>
      </c>
      <c r="H34" s="157"/>
      <c r="I34" s="157"/>
      <c r="J34" s="133" t="s">
        <v>726</v>
      </c>
      <c r="K34" s="133">
        <v>2557.2600000000002</v>
      </c>
      <c r="L34" s="158"/>
      <c r="M34" s="157">
        <f>IF(ISNUMBER(K34/G34),IF(NOT(K34/G34=0),K34/G34, " "), " ")</f>
        <v>11.019822459708697</v>
      </c>
      <c r="N34" s="155"/>
    </row>
    <row r="35" spans="1:14" ht="22.8" x14ac:dyDescent="0.25">
      <c r="A35" s="153">
        <v>10</v>
      </c>
      <c r="B35" s="154" t="s">
        <v>727</v>
      </c>
      <c r="C35" s="131" t="s">
        <v>728</v>
      </c>
      <c r="D35" s="155" t="s">
        <v>692</v>
      </c>
      <c r="E35" s="156">
        <v>0.85</v>
      </c>
      <c r="F35" s="133" t="s">
        <v>729</v>
      </c>
      <c r="G35" s="133">
        <v>9.64</v>
      </c>
      <c r="H35" s="157"/>
      <c r="I35" s="157"/>
      <c r="J35" s="133" t="s">
        <v>730</v>
      </c>
      <c r="K35" s="133">
        <v>106.28</v>
      </c>
      <c r="L35" s="158"/>
      <c r="M35" s="157">
        <f>IF(ISNUMBER(K35/G35),IF(NOT(K35/G35=0),K35/G35, " "), " ")</f>
        <v>11.024896265560166</v>
      </c>
      <c r="N35" s="155"/>
    </row>
    <row r="36" spans="1:14" ht="22.8" x14ac:dyDescent="0.25">
      <c r="A36" s="153">
        <v>11</v>
      </c>
      <c r="B36" s="154" t="s">
        <v>731</v>
      </c>
      <c r="C36" s="131" t="s">
        <v>732</v>
      </c>
      <c r="D36" s="155" t="s">
        <v>692</v>
      </c>
      <c r="E36" s="156">
        <v>16.2</v>
      </c>
      <c r="F36" s="133" t="s">
        <v>733</v>
      </c>
      <c r="G36" s="133">
        <v>185.8</v>
      </c>
      <c r="H36" s="157"/>
      <c r="I36" s="157"/>
      <c r="J36" s="133" t="s">
        <v>734</v>
      </c>
      <c r="K36" s="133">
        <v>2047.2</v>
      </c>
      <c r="L36" s="158"/>
      <c r="M36" s="157">
        <f>IF(ISNUMBER(K36/G36),IF(NOT(K36/G36=0),K36/G36, " "), " ")</f>
        <v>11.018299246501615</v>
      </c>
      <c r="N36" s="155"/>
    </row>
    <row r="37" spans="1:14" ht="22.8" x14ac:dyDescent="0.25">
      <c r="A37" s="153">
        <v>12</v>
      </c>
      <c r="B37" s="154" t="s">
        <v>735</v>
      </c>
      <c r="C37" s="131" t="s">
        <v>736</v>
      </c>
      <c r="D37" s="155" t="s">
        <v>692</v>
      </c>
      <c r="E37" s="156">
        <v>4.57</v>
      </c>
      <c r="F37" s="133" t="s">
        <v>737</v>
      </c>
      <c r="G37" s="133">
        <v>55</v>
      </c>
      <c r="H37" s="157"/>
      <c r="I37" s="157"/>
      <c r="J37" s="133" t="s">
        <v>738</v>
      </c>
      <c r="K37" s="133">
        <v>605.65</v>
      </c>
      <c r="L37" s="158"/>
      <c r="M37" s="157">
        <f>IF(ISNUMBER(K37/G37),IF(NOT(K37/G37=0),K37/G37, " "), " ")</f>
        <v>11.011818181818182</v>
      </c>
      <c r="N37" s="155"/>
    </row>
    <row r="38" spans="1:14" ht="22.8" x14ac:dyDescent="0.25">
      <c r="A38" s="153">
        <v>13</v>
      </c>
      <c r="B38" s="154" t="s">
        <v>739</v>
      </c>
      <c r="C38" s="131" t="s">
        <v>740</v>
      </c>
      <c r="D38" s="155" t="s">
        <v>692</v>
      </c>
      <c r="E38" s="156">
        <v>43.63</v>
      </c>
      <c r="F38" s="133" t="s">
        <v>741</v>
      </c>
      <c r="G38" s="133">
        <v>530.53</v>
      </c>
      <c r="H38" s="157"/>
      <c r="I38" s="157"/>
      <c r="J38" s="133" t="s">
        <v>742</v>
      </c>
      <c r="K38" s="133">
        <v>5846.86</v>
      </c>
      <c r="L38" s="158"/>
      <c r="M38" s="157">
        <f>IF(ISNUMBER(K38/G38),IF(NOT(K38/G38=0),K38/G38, " "), " ")</f>
        <v>11.020790530224492</v>
      </c>
      <c r="N38" s="155"/>
    </row>
    <row r="39" spans="1:14" ht="22.8" x14ac:dyDescent="0.25">
      <c r="A39" s="153">
        <v>14</v>
      </c>
      <c r="B39" s="154" t="s">
        <v>743</v>
      </c>
      <c r="C39" s="131" t="s">
        <v>744</v>
      </c>
      <c r="D39" s="155" t="s">
        <v>692</v>
      </c>
      <c r="E39" s="156">
        <v>12.39</v>
      </c>
      <c r="F39" s="133" t="s">
        <v>745</v>
      </c>
      <c r="G39" s="133">
        <v>155.37</v>
      </c>
      <c r="H39" s="157"/>
      <c r="I39" s="157"/>
      <c r="J39" s="133" t="s">
        <v>746</v>
      </c>
      <c r="K39" s="133">
        <v>1711.8</v>
      </c>
      <c r="L39" s="158"/>
      <c r="M39" s="157">
        <f>IF(ISNUMBER(K39/G39),IF(NOT(K39/G39=0),K39/G39, " "), " ")</f>
        <v>11.017570959644718</v>
      </c>
      <c r="N39" s="155"/>
    </row>
    <row r="40" spans="1:14" ht="22.8" x14ac:dyDescent="0.25">
      <c r="A40" s="153">
        <v>15</v>
      </c>
      <c r="B40" s="154" t="s">
        <v>747</v>
      </c>
      <c r="C40" s="131" t="s">
        <v>748</v>
      </c>
      <c r="D40" s="155" t="s">
        <v>692</v>
      </c>
      <c r="E40" s="156">
        <v>2.69</v>
      </c>
      <c r="F40" s="133" t="s">
        <v>749</v>
      </c>
      <c r="G40" s="133">
        <v>35.200000000000003</v>
      </c>
      <c r="H40" s="157"/>
      <c r="I40" s="157"/>
      <c r="J40" s="133" t="s">
        <v>750</v>
      </c>
      <c r="K40" s="133">
        <v>387.87</v>
      </c>
      <c r="L40" s="158"/>
      <c r="M40" s="157">
        <f>IF(ISNUMBER(K40/G40),IF(NOT(K40/G40=0),K40/G40, " "), " ")</f>
        <v>11.01903409090909</v>
      </c>
      <c r="N40" s="155"/>
    </row>
    <row r="41" spans="1:14" ht="22.8" x14ac:dyDescent="0.25">
      <c r="A41" s="153">
        <v>16</v>
      </c>
      <c r="B41" s="154">
        <v>2</v>
      </c>
      <c r="C41" s="131" t="s">
        <v>751</v>
      </c>
      <c r="D41" s="155" t="s">
        <v>692</v>
      </c>
      <c r="E41" s="156">
        <v>1.89</v>
      </c>
      <c r="F41" s="133" t="s">
        <v>752</v>
      </c>
      <c r="G41" s="133"/>
      <c r="H41" s="157"/>
      <c r="I41" s="157"/>
      <c r="J41" s="133" t="s">
        <v>752</v>
      </c>
      <c r="K41" s="133"/>
      <c r="L41" s="158"/>
      <c r="M41" s="157" t="str">
        <f>IF(ISNUMBER(K41/G41),IF(NOT(K41/G41=0),K41/G41, " "), " ")</f>
        <v xml:space="preserve"> </v>
      </c>
      <c r="N41" s="155"/>
    </row>
    <row r="42" spans="1:14" ht="19.350000000000001" customHeight="1" x14ac:dyDescent="0.25">
      <c r="A42" s="127" t="s">
        <v>753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</row>
    <row r="43" spans="1:14" ht="34.200000000000003" x14ac:dyDescent="0.25">
      <c r="A43" s="153">
        <v>17</v>
      </c>
      <c r="B43" s="154">
        <v>21141</v>
      </c>
      <c r="C43" s="131" t="s">
        <v>754</v>
      </c>
      <c r="D43" s="155" t="s">
        <v>755</v>
      </c>
      <c r="E43" s="156">
        <v>0.1</v>
      </c>
      <c r="F43" s="133" t="s">
        <v>756</v>
      </c>
      <c r="G43" s="133">
        <v>13.4</v>
      </c>
      <c r="H43" s="157"/>
      <c r="I43" s="157"/>
      <c r="J43" s="133" t="s">
        <v>757</v>
      </c>
      <c r="K43" s="133">
        <v>66.3</v>
      </c>
      <c r="L43" s="158"/>
      <c r="M43" s="157">
        <f>IF(ISNUMBER(K43/G43),IF(NOT(K43/G43=0),K43/G43, " "), " ")</f>
        <v>4.9477611940298507</v>
      </c>
      <c r="N43" s="155" t="s">
        <v>758</v>
      </c>
    </row>
    <row r="44" spans="1:14" ht="22.8" x14ac:dyDescent="0.25">
      <c r="A44" s="153">
        <v>18</v>
      </c>
      <c r="B44" s="154">
        <v>30303</v>
      </c>
      <c r="C44" s="131" t="s">
        <v>759</v>
      </c>
      <c r="D44" s="155" t="s">
        <v>755</v>
      </c>
      <c r="E44" s="156">
        <v>0.35</v>
      </c>
      <c r="F44" s="133" t="s">
        <v>760</v>
      </c>
      <c r="G44" s="133">
        <v>0.36</v>
      </c>
      <c r="H44" s="157"/>
      <c r="I44" s="157"/>
      <c r="J44" s="133" t="s">
        <v>761</v>
      </c>
      <c r="K44" s="133">
        <v>1.75</v>
      </c>
      <c r="L44" s="158"/>
      <c r="M44" s="157">
        <f>IF(ISNUMBER(K44/G44),IF(NOT(K44/G44=0),K44/G44, " "), " ")</f>
        <v>4.8611111111111116</v>
      </c>
      <c r="N44" s="155" t="s">
        <v>758</v>
      </c>
    </row>
    <row r="45" spans="1:14" ht="22.8" x14ac:dyDescent="0.25">
      <c r="A45" s="153">
        <v>19</v>
      </c>
      <c r="B45" s="154">
        <v>30954</v>
      </c>
      <c r="C45" s="131" t="s">
        <v>762</v>
      </c>
      <c r="D45" s="155" t="s">
        <v>755</v>
      </c>
      <c r="E45" s="156">
        <v>1.79</v>
      </c>
      <c r="F45" s="133" t="s">
        <v>763</v>
      </c>
      <c r="G45" s="133">
        <v>60.32</v>
      </c>
      <c r="H45" s="157"/>
      <c r="I45" s="157"/>
      <c r="J45" s="133" t="s">
        <v>764</v>
      </c>
      <c r="K45" s="133">
        <v>277.45</v>
      </c>
      <c r="L45" s="158"/>
      <c r="M45" s="157">
        <f>IF(ISNUMBER(K45/G45),IF(NOT(K45/G45=0),K45/G45, " "), " ")</f>
        <v>4.5996352785145884</v>
      </c>
      <c r="N45" s="155" t="s">
        <v>765</v>
      </c>
    </row>
    <row r="46" spans="1:14" ht="22.8" x14ac:dyDescent="0.25">
      <c r="A46" s="153">
        <v>20</v>
      </c>
      <c r="B46" s="154">
        <v>40502</v>
      </c>
      <c r="C46" s="131" t="s">
        <v>766</v>
      </c>
      <c r="D46" s="155" t="s">
        <v>755</v>
      </c>
      <c r="E46" s="156">
        <v>4.6100000000000003</v>
      </c>
      <c r="F46" s="133" t="s">
        <v>767</v>
      </c>
      <c r="G46" s="133">
        <v>36.14</v>
      </c>
      <c r="H46" s="157"/>
      <c r="I46" s="157"/>
      <c r="J46" s="133" t="s">
        <v>768</v>
      </c>
      <c r="K46" s="133">
        <v>207.45</v>
      </c>
      <c r="L46" s="158"/>
      <c r="M46" s="157">
        <f>IF(ISNUMBER(K46/G46),IF(NOT(K46/G46=0),K46/G46, " "), " ")</f>
        <v>5.7401770890979522</v>
      </c>
      <c r="N46" s="155" t="s">
        <v>758</v>
      </c>
    </row>
    <row r="47" spans="1:14" ht="22.8" x14ac:dyDescent="0.25">
      <c r="A47" s="153">
        <v>21</v>
      </c>
      <c r="B47" s="154">
        <v>40504</v>
      </c>
      <c r="C47" s="131" t="s">
        <v>769</v>
      </c>
      <c r="D47" s="155" t="s">
        <v>755</v>
      </c>
      <c r="E47" s="156">
        <v>3.04</v>
      </c>
      <c r="F47" s="133" t="s">
        <v>770</v>
      </c>
      <c r="G47" s="133">
        <v>3.93</v>
      </c>
      <c r="H47" s="157"/>
      <c r="I47" s="157"/>
      <c r="J47" s="133" t="s">
        <v>771</v>
      </c>
      <c r="K47" s="133">
        <v>9.1199999999999992</v>
      </c>
      <c r="L47" s="158"/>
      <c r="M47" s="157">
        <f>IF(ISNUMBER(K47/G47),IF(NOT(K47/G47=0),K47/G47, " "), " ")</f>
        <v>2.3206106870229006</v>
      </c>
      <c r="N47" s="155" t="s">
        <v>758</v>
      </c>
    </row>
    <row r="48" spans="1:14" ht="45.6" x14ac:dyDescent="0.25">
      <c r="A48" s="153">
        <v>22</v>
      </c>
      <c r="B48" s="154">
        <v>42900</v>
      </c>
      <c r="C48" s="131" t="s">
        <v>772</v>
      </c>
      <c r="D48" s="155" t="s">
        <v>755</v>
      </c>
      <c r="E48" s="156">
        <v>0.01</v>
      </c>
      <c r="F48" s="133" t="s">
        <v>773</v>
      </c>
      <c r="G48" s="133">
        <v>0.1</v>
      </c>
      <c r="H48" s="157"/>
      <c r="I48" s="157"/>
      <c r="J48" s="133" t="s">
        <v>774</v>
      </c>
      <c r="K48" s="133">
        <v>0.13</v>
      </c>
      <c r="L48" s="158"/>
      <c r="M48" s="157">
        <f>IF(ISNUMBER(K48/G48),IF(NOT(K48/G48=0),K48/G48, " "), " ")</f>
        <v>1.3</v>
      </c>
      <c r="N48" s="155" t="s">
        <v>758</v>
      </c>
    </row>
    <row r="49" spans="1:14" ht="22.8" x14ac:dyDescent="0.25">
      <c r="A49" s="153">
        <v>23</v>
      </c>
      <c r="B49" s="154">
        <v>121011</v>
      </c>
      <c r="C49" s="131" t="s">
        <v>775</v>
      </c>
      <c r="D49" s="155" t="s">
        <v>755</v>
      </c>
      <c r="E49" s="156">
        <v>0.02</v>
      </c>
      <c r="F49" s="133" t="s">
        <v>776</v>
      </c>
      <c r="G49" s="133">
        <v>0.64</v>
      </c>
      <c r="H49" s="157"/>
      <c r="I49" s="157"/>
      <c r="J49" s="133" t="s">
        <v>777</v>
      </c>
      <c r="K49" s="133">
        <v>2</v>
      </c>
      <c r="L49" s="158"/>
      <c r="M49" s="157">
        <f>IF(ISNUMBER(K49/G49),IF(NOT(K49/G49=0),K49/G49, " "), " ")</f>
        <v>3.125</v>
      </c>
      <c r="N49" s="155" t="s">
        <v>758</v>
      </c>
    </row>
    <row r="50" spans="1:14" ht="22.8" x14ac:dyDescent="0.25">
      <c r="A50" s="153">
        <v>24</v>
      </c>
      <c r="B50" s="154">
        <v>253100</v>
      </c>
      <c r="C50" s="131" t="s">
        <v>778</v>
      </c>
      <c r="D50" s="155" t="s">
        <v>755</v>
      </c>
      <c r="E50" s="156">
        <v>0.09</v>
      </c>
      <c r="F50" s="133" t="s">
        <v>779</v>
      </c>
      <c r="G50" s="133">
        <v>0.2</v>
      </c>
      <c r="H50" s="157"/>
      <c r="I50" s="157"/>
      <c r="J50" s="133" t="s">
        <v>780</v>
      </c>
      <c r="K50" s="133">
        <v>0.79</v>
      </c>
      <c r="L50" s="158"/>
      <c r="M50" s="157">
        <f>IF(ISNUMBER(K50/G50),IF(NOT(K50/G50=0),K50/G50, " "), " ")</f>
        <v>3.95</v>
      </c>
      <c r="N50" s="155" t="s">
        <v>781</v>
      </c>
    </row>
    <row r="51" spans="1:14" ht="22.8" x14ac:dyDescent="0.25">
      <c r="A51" s="153">
        <v>25</v>
      </c>
      <c r="B51" s="154">
        <v>330206</v>
      </c>
      <c r="C51" s="131" t="s">
        <v>782</v>
      </c>
      <c r="D51" s="155" t="s">
        <v>755</v>
      </c>
      <c r="E51" s="156">
        <v>0.84</v>
      </c>
      <c r="F51" s="133" t="s">
        <v>783</v>
      </c>
      <c r="G51" s="133">
        <v>1.95</v>
      </c>
      <c r="H51" s="157"/>
      <c r="I51" s="157"/>
      <c r="J51" s="133" t="s">
        <v>784</v>
      </c>
      <c r="K51" s="133">
        <v>9.24</v>
      </c>
      <c r="L51" s="158"/>
      <c r="M51" s="157">
        <f>IF(ISNUMBER(K51/G51),IF(NOT(K51/G51=0),K51/G51, " "), " ")</f>
        <v>4.7384615384615385</v>
      </c>
      <c r="N51" s="155" t="s">
        <v>758</v>
      </c>
    </row>
    <row r="52" spans="1:14" ht="22.8" x14ac:dyDescent="0.25">
      <c r="A52" s="153">
        <v>26</v>
      </c>
      <c r="B52" s="154">
        <v>332101</v>
      </c>
      <c r="C52" s="131" t="s">
        <v>785</v>
      </c>
      <c r="D52" s="155" t="s">
        <v>755</v>
      </c>
      <c r="E52" s="156">
        <v>0.13</v>
      </c>
      <c r="F52" s="133" t="s">
        <v>786</v>
      </c>
      <c r="G52" s="133">
        <v>0.26</v>
      </c>
      <c r="H52" s="157"/>
      <c r="I52" s="157"/>
      <c r="J52" s="133" t="s">
        <v>787</v>
      </c>
      <c r="K52" s="133">
        <v>1.56</v>
      </c>
      <c r="L52" s="158"/>
      <c r="M52" s="157">
        <f>IF(ISNUMBER(K52/G52),IF(NOT(K52/G52=0),K52/G52, " "), " ")</f>
        <v>6</v>
      </c>
      <c r="N52" s="155" t="s">
        <v>758</v>
      </c>
    </row>
    <row r="53" spans="1:14" ht="22.8" x14ac:dyDescent="0.25">
      <c r="A53" s="153">
        <v>27</v>
      </c>
      <c r="B53" s="154">
        <v>400001</v>
      </c>
      <c r="C53" s="131" t="s">
        <v>788</v>
      </c>
      <c r="D53" s="155" t="s">
        <v>755</v>
      </c>
      <c r="E53" s="156">
        <v>1.1100000000000001</v>
      </c>
      <c r="F53" s="133" t="s">
        <v>789</v>
      </c>
      <c r="G53" s="133">
        <v>114.53</v>
      </c>
      <c r="H53" s="157"/>
      <c r="I53" s="157"/>
      <c r="J53" s="133" t="s">
        <v>790</v>
      </c>
      <c r="K53" s="133">
        <v>632.70000000000005</v>
      </c>
      <c r="L53" s="158"/>
      <c r="M53" s="157">
        <f>IF(ISNUMBER(K53/G53),IF(NOT(K53/G53=0),K53/G53, " "), " ")</f>
        <v>5.5243167728979312</v>
      </c>
      <c r="N53" s="155" t="s">
        <v>758</v>
      </c>
    </row>
    <row r="54" spans="1:14" ht="19.350000000000001" customHeight="1" x14ac:dyDescent="0.25">
      <c r="A54" s="127" t="s">
        <v>791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</row>
    <row r="55" spans="1:14" ht="22.8" x14ac:dyDescent="0.25">
      <c r="A55" s="153">
        <v>28</v>
      </c>
      <c r="B55" s="154" t="s">
        <v>792</v>
      </c>
      <c r="C55" s="131" t="s">
        <v>793</v>
      </c>
      <c r="D55" s="155" t="s">
        <v>794</v>
      </c>
      <c r="E55" s="156">
        <v>5.0490000000000004</v>
      </c>
      <c r="F55" s="133" t="s">
        <v>795</v>
      </c>
      <c r="G55" s="133">
        <v>65.69</v>
      </c>
      <c r="H55" s="157">
        <v>71</v>
      </c>
      <c r="I55" s="157">
        <v>358.48</v>
      </c>
      <c r="J55" s="133" t="s">
        <v>796</v>
      </c>
      <c r="K55" s="133">
        <v>371.4</v>
      </c>
      <c r="L55" s="158"/>
      <c r="M55" s="157">
        <f>IF(ISNUMBER(K55/G55),IF(NOT(K55/G55=0),K55/G55, " "), " ")</f>
        <v>5.6538285888263049</v>
      </c>
      <c r="N55" s="155" t="s">
        <v>797</v>
      </c>
    </row>
    <row r="56" spans="1:14" ht="34.200000000000003" x14ac:dyDescent="0.25">
      <c r="A56" s="153">
        <v>29</v>
      </c>
      <c r="B56" s="154" t="s">
        <v>798</v>
      </c>
      <c r="C56" s="131" t="s">
        <v>799</v>
      </c>
      <c r="D56" s="155" t="s">
        <v>800</v>
      </c>
      <c r="E56" s="156">
        <v>1E-3</v>
      </c>
      <c r="F56" s="133" t="s">
        <v>801</v>
      </c>
      <c r="G56" s="133">
        <v>3.39</v>
      </c>
      <c r="H56" s="157">
        <v>18171.080000000002</v>
      </c>
      <c r="I56" s="157">
        <v>18.170000000000002</v>
      </c>
      <c r="J56" s="133" t="s">
        <v>802</v>
      </c>
      <c r="K56" s="133">
        <v>18.63</v>
      </c>
      <c r="L56" s="158"/>
      <c r="M56" s="157">
        <f>IF(ISNUMBER(K56/G56),IF(NOT(K56/G56=0),K56/G56, " "), " ")</f>
        <v>5.4955752212389379</v>
      </c>
      <c r="N56" s="155" t="s">
        <v>803</v>
      </c>
    </row>
    <row r="57" spans="1:14" ht="57" x14ac:dyDescent="0.25">
      <c r="A57" s="153">
        <v>30</v>
      </c>
      <c r="B57" s="154" t="s">
        <v>804</v>
      </c>
      <c r="C57" s="131" t="s">
        <v>805</v>
      </c>
      <c r="D57" s="155" t="s">
        <v>800</v>
      </c>
      <c r="E57" s="156">
        <v>1E-4</v>
      </c>
      <c r="F57" s="133" t="s">
        <v>806</v>
      </c>
      <c r="G57" s="133">
        <v>0.99</v>
      </c>
      <c r="H57" s="157">
        <v>52825.65</v>
      </c>
      <c r="I57" s="157">
        <v>5.28</v>
      </c>
      <c r="J57" s="133" t="s">
        <v>807</v>
      </c>
      <c r="K57" s="133">
        <v>5.4</v>
      </c>
      <c r="L57" s="158"/>
      <c r="M57" s="157">
        <f>IF(ISNUMBER(K57/G57),IF(NOT(K57/G57=0),K57/G57, " "), " ")</f>
        <v>5.454545454545455</v>
      </c>
      <c r="N57" s="155" t="s">
        <v>808</v>
      </c>
    </row>
    <row r="58" spans="1:14" ht="34.200000000000003" x14ac:dyDescent="0.25">
      <c r="A58" s="153">
        <v>31</v>
      </c>
      <c r="B58" s="154" t="s">
        <v>809</v>
      </c>
      <c r="C58" s="131" t="s">
        <v>810</v>
      </c>
      <c r="D58" s="155" t="s">
        <v>800</v>
      </c>
      <c r="E58" s="156">
        <v>1.1000000000000001E-3</v>
      </c>
      <c r="F58" s="133" t="s">
        <v>811</v>
      </c>
      <c r="G58" s="133">
        <v>9.6199999999999992</v>
      </c>
      <c r="H58" s="157">
        <v>40186.449999999997</v>
      </c>
      <c r="I58" s="157">
        <v>44.2</v>
      </c>
      <c r="J58" s="133" t="s">
        <v>812</v>
      </c>
      <c r="K58" s="133">
        <v>45.22</v>
      </c>
      <c r="L58" s="158"/>
      <c r="M58" s="157">
        <f>IF(ISNUMBER(K58/G58),IF(NOT(K58/G58=0),K58/G58, " "), " ")</f>
        <v>4.7006237006237006</v>
      </c>
      <c r="N58" s="155" t="s">
        <v>813</v>
      </c>
    </row>
    <row r="59" spans="1:14" ht="22.8" x14ac:dyDescent="0.25">
      <c r="A59" s="153">
        <v>32</v>
      </c>
      <c r="B59" s="154" t="s">
        <v>814</v>
      </c>
      <c r="C59" s="131" t="s">
        <v>815</v>
      </c>
      <c r="D59" s="155" t="s">
        <v>816</v>
      </c>
      <c r="E59" s="156">
        <v>0.44280000000000003</v>
      </c>
      <c r="F59" s="133" t="s">
        <v>817</v>
      </c>
      <c r="G59" s="133">
        <v>2.73</v>
      </c>
      <c r="H59" s="157">
        <v>41.25</v>
      </c>
      <c r="I59" s="157">
        <v>18.260000000000002</v>
      </c>
      <c r="J59" s="133" t="s">
        <v>818</v>
      </c>
      <c r="K59" s="133">
        <v>19.5</v>
      </c>
      <c r="L59" s="158"/>
      <c r="M59" s="157">
        <f>IF(ISNUMBER(K59/G59),IF(NOT(K59/G59=0),K59/G59, " "), " ")</f>
        <v>7.1428571428571432</v>
      </c>
      <c r="N59" s="155" t="s">
        <v>819</v>
      </c>
    </row>
    <row r="60" spans="1:14" ht="34.200000000000003" x14ac:dyDescent="0.25">
      <c r="A60" s="153">
        <v>33</v>
      </c>
      <c r="B60" s="154" t="s">
        <v>820</v>
      </c>
      <c r="C60" s="131" t="s">
        <v>821</v>
      </c>
      <c r="D60" s="155" t="s">
        <v>800</v>
      </c>
      <c r="E60" s="156">
        <v>2.9999999999999997E-4</v>
      </c>
      <c r="F60" s="133" t="s">
        <v>822</v>
      </c>
      <c r="G60" s="133">
        <v>5.49</v>
      </c>
      <c r="H60" s="157">
        <v>60646.19</v>
      </c>
      <c r="I60" s="157">
        <v>18.18</v>
      </c>
      <c r="J60" s="133" t="s">
        <v>823</v>
      </c>
      <c r="K60" s="133">
        <v>18.600000000000001</v>
      </c>
      <c r="L60" s="158"/>
      <c r="M60" s="157">
        <f>IF(ISNUMBER(K60/G60),IF(NOT(K60/G60=0),K60/G60, " "), " ")</f>
        <v>3.3879781420765029</v>
      </c>
      <c r="N60" s="155" t="s">
        <v>824</v>
      </c>
    </row>
    <row r="61" spans="1:14" ht="22.8" x14ac:dyDescent="0.25">
      <c r="A61" s="153">
        <v>34</v>
      </c>
      <c r="B61" s="154" t="s">
        <v>825</v>
      </c>
      <c r="C61" s="131" t="s">
        <v>826</v>
      </c>
      <c r="D61" s="155" t="s">
        <v>800</v>
      </c>
      <c r="E61" s="156">
        <v>1.6199999999999999E-2</v>
      </c>
      <c r="F61" s="133" t="s">
        <v>827</v>
      </c>
      <c r="G61" s="133">
        <v>316.73</v>
      </c>
      <c r="H61" s="157">
        <v>43187</v>
      </c>
      <c r="I61" s="157">
        <v>699.61</v>
      </c>
      <c r="J61" s="133" t="s">
        <v>828</v>
      </c>
      <c r="K61" s="133">
        <v>716.41</v>
      </c>
      <c r="L61" s="158"/>
      <c r="M61" s="157">
        <f>IF(ISNUMBER(K61/G61),IF(NOT(K61/G61=0),K61/G61, " "), " ")</f>
        <v>2.2618949894231677</v>
      </c>
      <c r="N61" s="155" t="s">
        <v>829</v>
      </c>
    </row>
    <row r="62" spans="1:14" ht="34.200000000000003" x14ac:dyDescent="0.25">
      <c r="A62" s="153">
        <v>35</v>
      </c>
      <c r="B62" s="154" t="s">
        <v>830</v>
      </c>
      <c r="C62" s="131" t="s">
        <v>831</v>
      </c>
      <c r="D62" s="155" t="s">
        <v>800</v>
      </c>
      <c r="E62" s="156">
        <v>3.7900000000000003E-2</v>
      </c>
      <c r="F62" s="133" t="s">
        <v>832</v>
      </c>
      <c r="G62" s="133">
        <v>646.57000000000005</v>
      </c>
      <c r="H62" s="157">
        <v>43187</v>
      </c>
      <c r="I62" s="157">
        <v>1636.79</v>
      </c>
      <c r="J62" s="133" t="s">
        <v>828</v>
      </c>
      <c r="K62" s="133">
        <v>1676.08</v>
      </c>
      <c r="L62" s="158"/>
      <c r="M62" s="157">
        <f>IF(ISNUMBER(K62/G62),IF(NOT(K62/G62=0),K62/G62, " "), " ")</f>
        <v>2.5922637920101455</v>
      </c>
      <c r="N62" s="155" t="s">
        <v>829</v>
      </c>
    </row>
    <row r="63" spans="1:14" ht="34.200000000000003" x14ac:dyDescent="0.25">
      <c r="A63" s="153">
        <v>36</v>
      </c>
      <c r="B63" s="154" t="s">
        <v>833</v>
      </c>
      <c r="C63" s="131" t="s">
        <v>834</v>
      </c>
      <c r="D63" s="155" t="s">
        <v>800</v>
      </c>
      <c r="E63" s="156">
        <v>0.1177</v>
      </c>
      <c r="F63" s="133" t="s">
        <v>832</v>
      </c>
      <c r="G63" s="133">
        <v>2007.95</v>
      </c>
      <c r="H63" s="157">
        <v>43187</v>
      </c>
      <c r="I63" s="157">
        <v>5083.08</v>
      </c>
      <c r="J63" s="133" t="s">
        <v>828</v>
      </c>
      <c r="K63" s="133">
        <v>5205.2</v>
      </c>
      <c r="L63" s="158"/>
      <c r="M63" s="157">
        <f>IF(ISNUMBER(K63/G63),IF(NOT(K63/G63=0),K63/G63, " "), " ")</f>
        <v>2.592295624891058</v>
      </c>
      <c r="N63" s="155" t="s">
        <v>829</v>
      </c>
    </row>
    <row r="64" spans="1:14" ht="22.8" x14ac:dyDescent="0.25">
      <c r="A64" s="153">
        <v>37</v>
      </c>
      <c r="B64" s="154" t="s">
        <v>835</v>
      </c>
      <c r="C64" s="131" t="s">
        <v>836</v>
      </c>
      <c r="D64" s="155" t="s">
        <v>800</v>
      </c>
      <c r="E64" s="156">
        <v>2.8999999999999998E-3</v>
      </c>
      <c r="F64" s="133" t="s">
        <v>837</v>
      </c>
      <c r="G64" s="133">
        <v>31.03</v>
      </c>
      <c r="H64" s="157">
        <v>103813.56</v>
      </c>
      <c r="I64" s="157">
        <v>301.06</v>
      </c>
      <c r="J64" s="133" t="s">
        <v>838</v>
      </c>
      <c r="K64" s="133">
        <v>307.39</v>
      </c>
      <c r="L64" s="158"/>
      <c r="M64" s="157">
        <f>IF(ISNUMBER(K64/G64),IF(NOT(K64/G64=0),K64/G64, " "), " ")</f>
        <v>9.906219787302609</v>
      </c>
      <c r="N64" s="155" t="s">
        <v>839</v>
      </c>
    </row>
    <row r="65" spans="1:14" ht="22.8" x14ac:dyDescent="0.25">
      <c r="A65" s="153">
        <v>38</v>
      </c>
      <c r="B65" s="154" t="s">
        <v>840</v>
      </c>
      <c r="C65" s="131" t="s">
        <v>841</v>
      </c>
      <c r="D65" s="155" t="s">
        <v>800</v>
      </c>
      <c r="E65" s="156">
        <v>3.8999999999999998E-3</v>
      </c>
      <c r="F65" s="133" t="s">
        <v>842</v>
      </c>
      <c r="G65" s="133">
        <v>25.9</v>
      </c>
      <c r="H65" s="157">
        <v>39065</v>
      </c>
      <c r="I65" s="157">
        <v>152.35</v>
      </c>
      <c r="J65" s="133" t="s">
        <v>843</v>
      </c>
      <c r="K65" s="133">
        <v>155.77000000000001</v>
      </c>
      <c r="L65" s="158"/>
      <c r="M65" s="157">
        <f>IF(ISNUMBER(K65/G65),IF(NOT(K65/G65=0),K65/G65, " "), " ")</f>
        <v>6.0142857142857151</v>
      </c>
      <c r="N65" s="155" t="s">
        <v>844</v>
      </c>
    </row>
    <row r="66" spans="1:14" ht="34.200000000000003" x14ac:dyDescent="0.25">
      <c r="A66" s="153">
        <v>39</v>
      </c>
      <c r="B66" s="154" t="s">
        <v>845</v>
      </c>
      <c r="C66" s="131" t="s">
        <v>846</v>
      </c>
      <c r="D66" s="155" t="s">
        <v>800</v>
      </c>
      <c r="E66" s="156">
        <v>2.5000000000000001E-3</v>
      </c>
      <c r="F66" s="133" t="s">
        <v>847</v>
      </c>
      <c r="G66" s="133">
        <v>21.38</v>
      </c>
      <c r="H66" s="157">
        <v>29654.66</v>
      </c>
      <c r="I66" s="157">
        <v>74.14</v>
      </c>
      <c r="J66" s="133" t="s">
        <v>848</v>
      </c>
      <c r="K66" s="133">
        <v>75.94</v>
      </c>
      <c r="L66" s="158"/>
      <c r="M66" s="157">
        <f>IF(ISNUMBER(K66/G66),IF(NOT(K66/G66=0),K66/G66, " "), " ")</f>
        <v>3.5519176800748364</v>
      </c>
      <c r="N66" s="155" t="s">
        <v>849</v>
      </c>
    </row>
    <row r="67" spans="1:14" ht="22.8" x14ac:dyDescent="0.25">
      <c r="A67" s="153">
        <v>40</v>
      </c>
      <c r="B67" s="154" t="s">
        <v>850</v>
      </c>
      <c r="C67" s="131" t="s">
        <v>851</v>
      </c>
      <c r="D67" s="155" t="s">
        <v>800</v>
      </c>
      <c r="E67" s="156">
        <v>4.5100000000000001E-2</v>
      </c>
      <c r="F67" s="133" t="s">
        <v>852</v>
      </c>
      <c r="G67" s="133">
        <v>1354.81</v>
      </c>
      <c r="H67" s="157">
        <v>84405</v>
      </c>
      <c r="I67" s="157">
        <v>3806.69</v>
      </c>
      <c r="J67" s="133" t="s">
        <v>853</v>
      </c>
      <c r="K67" s="133">
        <v>3890.89</v>
      </c>
      <c r="L67" s="158"/>
      <c r="M67" s="157">
        <f>IF(ISNUMBER(K67/G67),IF(NOT(K67/G67=0),K67/G67, " "), " ")</f>
        <v>2.8719082380555205</v>
      </c>
      <c r="N67" s="155" t="s">
        <v>854</v>
      </c>
    </row>
    <row r="68" spans="1:14" ht="22.8" x14ac:dyDescent="0.25">
      <c r="A68" s="153">
        <v>41</v>
      </c>
      <c r="B68" s="154" t="s">
        <v>855</v>
      </c>
      <c r="C68" s="131" t="s">
        <v>856</v>
      </c>
      <c r="D68" s="155" t="s">
        <v>800</v>
      </c>
      <c r="E68" s="156">
        <v>2.0000000000000001E-4</v>
      </c>
      <c r="F68" s="133" t="s">
        <v>857</v>
      </c>
      <c r="G68" s="133">
        <v>2.04</v>
      </c>
      <c r="H68" s="157">
        <v>48900</v>
      </c>
      <c r="I68" s="157">
        <v>9.7799999999999994</v>
      </c>
      <c r="J68" s="133" t="s">
        <v>858</v>
      </c>
      <c r="K68" s="133">
        <v>10</v>
      </c>
      <c r="L68" s="158"/>
      <c r="M68" s="157">
        <f>IF(ISNUMBER(K68/G68),IF(NOT(K68/G68=0),K68/G68, " "), " ")</f>
        <v>4.9019607843137258</v>
      </c>
      <c r="N68" s="155" t="s">
        <v>859</v>
      </c>
    </row>
    <row r="69" spans="1:14" ht="22.8" x14ac:dyDescent="0.25">
      <c r="A69" s="153">
        <v>42</v>
      </c>
      <c r="B69" s="154" t="s">
        <v>860</v>
      </c>
      <c r="C69" s="131" t="s">
        <v>861</v>
      </c>
      <c r="D69" s="155" t="s">
        <v>800</v>
      </c>
      <c r="E69" s="156">
        <v>4.0000000000000002E-4</v>
      </c>
      <c r="F69" s="133" t="s">
        <v>862</v>
      </c>
      <c r="G69" s="133">
        <v>4.2</v>
      </c>
      <c r="H69" s="157">
        <v>56068</v>
      </c>
      <c r="I69" s="157">
        <v>22.43</v>
      </c>
      <c r="J69" s="133" t="s">
        <v>863</v>
      </c>
      <c r="K69" s="133">
        <v>22.91</v>
      </c>
      <c r="L69" s="158"/>
      <c r="M69" s="157">
        <f>IF(ISNUMBER(K69/G69),IF(NOT(K69/G69=0),K69/G69, " "), " ")</f>
        <v>5.4547619047619049</v>
      </c>
      <c r="N69" s="155" t="s">
        <v>864</v>
      </c>
    </row>
    <row r="70" spans="1:14" ht="34.200000000000003" x14ac:dyDescent="0.25">
      <c r="A70" s="153">
        <v>43</v>
      </c>
      <c r="B70" s="154" t="s">
        <v>865</v>
      </c>
      <c r="C70" s="131" t="s">
        <v>866</v>
      </c>
      <c r="D70" s="155" t="s">
        <v>867</v>
      </c>
      <c r="E70" s="156">
        <v>1</v>
      </c>
      <c r="F70" s="133" t="s">
        <v>868</v>
      </c>
      <c r="G70" s="133">
        <v>72.7</v>
      </c>
      <c r="H70" s="157">
        <v>234.09</v>
      </c>
      <c r="I70" s="157">
        <v>234.09</v>
      </c>
      <c r="J70" s="133" t="s">
        <v>869</v>
      </c>
      <c r="K70" s="133">
        <v>238.87</v>
      </c>
      <c r="L70" s="158"/>
      <c r="M70" s="157">
        <f>IF(ISNUMBER(K70/G70),IF(NOT(K70/G70=0),K70/G70, " "), " ")</f>
        <v>3.2856946354883081</v>
      </c>
      <c r="N70" s="155" t="s">
        <v>870</v>
      </c>
    </row>
    <row r="71" spans="1:14" ht="22.8" x14ac:dyDescent="0.25">
      <c r="A71" s="153">
        <v>44</v>
      </c>
      <c r="B71" s="154" t="s">
        <v>871</v>
      </c>
      <c r="C71" s="131" t="s">
        <v>872</v>
      </c>
      <c r="D71" s="155" t="s">
        <v>800</v>
      </c>
      <c r="E71" s="156">
        <v>1E-4</v>
      </c>
      <c r="F71" s="133" t="s">
        <v>873</v>
      </c>
      <c r="G71" s="133">
        <v>1.04</v>
      </c>
      <c r="H71" s="157">
        <v>39646.28</v>
      </c>
      <c r="I71" s="157">
        <v>3.96</v>
      </c>
      <c r="J71" s="133" t="s">
        <v>874</v>
      </c>
      <c r="K71" s="133">
        <v>4.0599999999999996</v>
      </c>
      <c r="L71" s="158"/>
      <c r="M71" s="157">
        <f>IF(ISNUMBER(K71/G71),IF(NOT(K71/G71=0),K71/G71, " "), " ")</f>
        <v>3.9038461538461533</v>
      </c>
      <c r="N71" s="155" t="s">
        <v>875</v>
      </c>
    </row>
    <row r="72" spans="1:14" ht="22.8" x14ac:dyDescent="0.25">
      <c r="A72" s="153">
        <v>45</v>
      </c>
      <c r="B72" s="154" t="s">
        <v>876</v>
      </c>
      <c r="C72" s="131" t="s">
        <v>877</v>
      </c>
      <c r="D72" s="155" t="s">
        <v>794</v>
      </c>
      <c r="E72" s="156">
        <v>1.7250000000000001</v>
      </c>
      <c r="F72" s="133" t="s">
        <v>878</v>
      </c>
      <c r="G72" s="133">
        <v>34.85</v>
      </c>
      <c r="H72" s="157">
        <v>87</v>
      </c>
      <c r="I72" s="157">
        <v>150.08000000000001</v>
      </c>
      <c r="J72" s="133" t="s">
        <v>879</v>
      </c>
      <c r="K72" s="133">
        <v>154.61000000000001</v>
      </c>
      <c r="L72" s="158"/>
      <c r="M72" s="157">
        <f>IF(ISNUMBER(K72/G72),IF(NOT(K72/G72=0),K72/G72, " "), " ")</f>
        <v>4.4364418938307031</v>
      </c>
      <c r="N72" s="155" t="s">
        <v>880</v>
      </c>
    </row>
    <row r="73" spans="1:14" ht="22.8" x14ac:dyDescent="0.25">
      <c r="A73" s="153">
        <v>46</v>
      </c>
      <c r="B73" s="154" t="s">
        <v>881</v>
      </c>
      <c r="C73" s="131" t="s">
        <v>882</v>
      </c>
      <c r="D73" s="155" t="s">
        <v>800</v>
      </c>
      <c r="E73" s="156">
        <v>1E-4</v>
      </c>
      <c r="F73" s="133" t="s">
        <v>883</v>
      </c>
      <c r="G73" s="133">
        <v>1.1499999999999999</v>
      </c>
      <c r="H73" s="157">
        <v>48725.84</v>
      </c>
      <c r="I73" s="157">
        <v>4.87</v>
      </c>
      <c r="J73" s="133" t="s">
        <v>884</v>
      </c>
      <c r="K73" s="133">
        <v>4.9800000000000004</v>
      </c>
      <c r="L73" s="158"/>
      <c r="M73" s="157">
        <f>IF(ISNUMBER(K73/G73),IF(NOT(K73/G73=0),K73/G73, " "), " ")</f>
        <v>4.3304347826086964</v>
      </c>
      <c r="N73" s="155" t="s">
        <v>885</v>
      </c>
    </row>
    <row r="74" spans="1:14" ht="22.8" x14ac:dyDescent="0.25">
      <c r="A74" s="153">
        <v>47</v>
      </c>
      <c r="B74" s="154" t="s">
        <v>886</v>
      </c>
      <c r="C74" s="131" t="s">
        <v>887</v>
      </c>
      <c r="D74" s="155" t="s">
        <v>800</v>
      </c>
      <c r="E74" s="156">
        <v>1E-4</v>
      </c>
      <c r="F74" s="133" t="s">
        <v>888</v>
      </c>
      <c r="G74" s="133">
        <v>1.1499999999999999</v>
      </c>
      <c r="H74" s="157">
        <v>53556.78</v>
      </c>
      <c r="I74" s="157">
        <v>5.36</v>
      </c>
      <c r="J74" s="133" t="s">
        <v>889</v>
      </c>
      <c r="K74" s="133">
        <v>5.47</v>
      </c>
      <c r="L74" s="158"/>
      <c r="M74" s="157">
        <f>IF(ISNUMBER(K74/G74),IF(NOT(K74/G74=0),K74/G74, " "), " ")</f>
        <v>4.7565217391304353</v>
      </c>
      <c r="N74" s="155" t="s">
        <v>890</v>
      </c>
    </row>
    <row r="75" spans="1:14" ht="22.8" x14ac:dyDescent="0.25">
      <c r="A75" s="153">
        <v>48</v>
      </c>
      <c r="B75" s="154" t="s">
        <v>891</v>
      </c>
      <c r="C75" s="131" t="s">
        <v>892</v>
      </c>
      <c r="D75" s="155" t="s">
        <v>800</v>
      </c>
      <c r="E75" s="156">
        <v>1.4E-3</v>
      </c>
      <c r="F75" s="133" t="s">
        <v>893</v>
      </c>
      <c r="G75" s="133">
        <v>14.96</v>
      </c>
      <c r="H75" s="157">
        <v>53556.78</v>
      </c>
      <c r="I75" s="157">
        <v>75.02</v>
      </c>
      <c r="J75" s="133" t="s">
        <v>889</v>
      </c>
      <c r="K75" s="133">
        <v>76.599999999999994</v>
      </c>
      <c r="L75" s="158"/>
      <c r="M75" s="157">
        <f>IF(ISNUMBER(K75/G75),IF(NOT(K75/G75=0),K75/G75, " "), " ")</f>
        <v>5.1203208556149722</v>
      </c>
      <c r="N75" s="155" t="s">
        <v>894</v>
      </c>
    </row>
    <row r="76" spans="1:14" ht="34.200000000000003" x14ac:dyDescent="0.25">
      <c r="A76" s="153">
        <v>49</v>
      </c>
      <c r="B76" s="154" t="s">
        <v>895</v>
      </c>
      <c r="C76" s="131" t="s">
        <v>896</v>
      </c>
      <c r="D76" s="155" t="s">
        <v>794</v>
      </c>
      <c r="E76" s="156">
        <v>9.6702999999999992</v>
      </c>
      <c r="F76" s="133" t="s">
        <v>897</v>
      </c>
      <c r="G76" s="133">
        <v>374.25</v>
      </c>
      <c r="H76" s="157">
        <v>126.06</v>
      </c>
      <c r="I76" s="157">
        <v>1219.03</v>
      </c>
      <c r="J76" s="133" t="s">
        <v>898</v>
      </c>
      <c r="K76" s="133">
        <v>1243.6199999999999</v>
      </c>
      <c r="L76" s="158"/>
      <c r="M76" s="157">
        <f>IF(ISNUMBER(K76/G76),IF(NOT(K76/G76=0),K76/G76, " "), " ")</f>
        <v>3.322965931863727</v>
      </c>
      <c r="N76" s="155" t="s">
        <v>899</v>
      </c>
    </row>
    <row r="77" spans="1:14" ht="22.8" x14ac:dyDescent="0.25">
      <c r="A77" s="153">
        <v>50</v>
      </c>
      <c r="B77" s="154" t="s">
        <v>900</v>
      </c>
      <c r="C77" s="131" t="s">
        <v>901</v>
      </c>
      <c r="D77" s="155" t="s">
        <v>816</v>
      </c>
      <c r="E77" s="156">
        <v>0.20569999999999999</v>
      </c>
      <c r="F77" s="133" t="s">
        <v>902</v>
      </c>
      <c r="G77" s="133">
        <v>20.78</v>
      </c>
      <c r="H77" s="157">
        <v>328</v>
      </c>
      <c r="I77" s="157">
        <v>67.47</v>
      </c>
      <c r="J77" s="133" t="s">
        <v>903</v>
      </c>
      <c r="K77" s="133">
        <v>69.53</v>
      </c>
      <c r="L77" s="158"/>
      <c r="M77" s="157">
        <f>IF(ISNUMBER(K77/G77),IF(NOT(K77/G77=0),K77/G77, " "), " ")</f>
        <v>3.3460057747834453</v>
      </c>
      <c r="N77" s="155" t="s">
        <v>904</v>
      </c>
    </row>
    <row r="78" spans="1:14" ht="22.8" x14ac:dyDescent="0.25">
      <c r="A78" s="153">
        <v>51</v>
      </c>
      <c r="B78" s="154" t="s">
        <v>905</v>
      </c>
      <c r="C78" s="131" t="s">
        <v>906</v>
      </c>
      <c r="D78" s="155" t="s">
        <v>907</v>
      </c>
      <c r="E78" s="156">
        <v>0.2414</v>
      </c>
      <c r="F78" s="133" t="s">
        <v>908</v>
      </c>
      <c r="G78" s="133">
        <v>10.220000000000001</v>
      </c>
      <c r="H78" s="157">
        <v>128.38999999999999</v>
      </c>
      <c r="I78" s="157">
        <v>30.99</v>
      </c>
      <c r="J78" s="133" t="s">
        <v>909</v>
      </c>
      <c r="K78" s="133">
        <v>31.67</v>
      </c>
      <c r="L78" s="158"/>
      <c r="M78" s="157">
        <f>IF(ISNUMBER(K78/G78),IF(NOT(K78/G78=0),K78/G78, " "), " ")</f>
        <v>3.0988258317025439</v>
      </c>
      <c r="N78" s="155" t="s">
        <v>910</v>
      </c>
    </row>
    <row r="79" spans="1:14" ht="45.6" x14ac:dyDescent="0.25">
      <c r="A79" s="153">
        <v>52</v>
      </c>
      <c r="B79" s="154" t="s">
        <v>911</v>
      </c>
      <c r="C79" s="131" t="s">
        <v>912</v>
      </c>
      <c r="D79" s="155" t="s">
        <v>907</v>
      </c>
      <c r="E79" s="156">
        <v>0.2</v>
      </c>
      <c r="F79" s="133" t="s">
        <v>913</v>
      </c>
      <c r="G79" s="133">
        <v>4.5599999999999996</v>
      </c>
      <c r="H79" s="157">
        <v>118.14</v>
      </c>
      <c r="I79" s="157">
        <v>23.63</v>
      </c>
      <c r="J79" s="133" t="s">
        <v>914</v>
      </c>
      <c r="K79" s="133">
        <v>24.12</v>
      </c>
      <c r="L79" s="158"/>
      <c r="M79" s="157">
        <f>IF(ISNUMBER(K79/G79),IF(NOT(K79/G79=0),K79/G79, " "), " ")</f>
        <v>5.2894736842105265</v>
      </c>
      <c r="N79" s="155" t="s">
        <v>915</v>
      </c>
    </row>
    <row r="80" spans="1:14" ht="22.8" x14ac:dyDescent="0.25">
      <c r="A80" s="153">
        <v>53</v>
      </c>
      <c r="B80" s="154" t="s">
        <v>916</v>
      </c>
      <c r="C80" s="131" t="s">
        <v>917</v>
      </c>
      <c r="D80" s="155" t="s">
        <v>800</v>
      </c>
      <c r="E80" s="156">
        <v>0.41449999999999998</v>
      </c>
      <c r="F80" s="133" t="s">
        <v>918</v>
      </c>
      <c r="G80" s="133">
        <v>2051.8200000000002</v>
      </c>
      <c r="H80" s="157">
        <v>17906.78</v>
      </c>
      <c r="I80" s="157">
        <v>7422.36</v>
      </c>
      <c r="J80" s="133" t="s">
        <v>919</v>
      </c>
      <c r="K80" s="133">
        <v>7620.54</v>
      </c>
      <c r="L80" s="158"/>
      <c r="M80" s="157">
        <f>IF(ISNUMBER(K80/G80),IF(NOT(K80/G80=0),K80/G80, " "), " ")</f>
        <v>3.7140392432084681</v>
      </c>
      <c r="N80" s="155" t="s">
        <v>920</v>
      </c>
    </row>
    <row r="81" spans="1:14" ht="22.8" x14ac:dyDescent="0.25">
      <c r="A81" s="153">
        <v>54</v>
      </c>
      <c r="B81" s="154" t="s">
        <v>921</v>
      </c>
      <c r="C81" s="131" t="s">
        <v>922</v>
      </c>
      <c r="D81" s="155" t="s">
        <v>800</v>
      </c>
      <c r="E81" s="156">
        <v>1E-4</v>
      </c>
      <c r="F81" s="133" t="s">
        <v>923</v>
      </c>
      <c r="G81" s="133">
        <v>1.73</v>
      </c>
      <c r="H81" s="157">
        <v>44098</v>
      </c>
      <c r="I81" s="157">
        <v>4.41</v>
      </c>
      <c r="J81" s="133" t="s">
        <v>924</v>
      </c>
      <c r="K81" s="133">
        <v>4.51</v>
      </c>
      <c r="L81" s="158"/>
      <c r="M81" s="157">
        <f>IF(ISNUMBER(K81/G81),IF(NOT(K81/G81=0),K81/G81, " "), " ")</f>
        <v>2.6069364161849711</v>
      </c>
      <c r="N81" s="155" t="s">
        <v>925</v>
      </c>
    </row>
    <row r="82" spans="1:14" ht="22.8" x14ac:dyDescent="0.25">
      <c r="A82" s="153">
        <v>55</v>
      </c>
      <c r="B82" s="154" t="s">
        <v>926</v>
      </c>
      <c r="C82" s="131" t="s">
        <v>927</v>
      </c>
      <c r="D82" s="155" t="s">
        <v>907</v>
      </c>
      <c r="E82" s="156">
        <v>2.0459000000000001</v>
      </c>
      <c r="F82" s="133" t="s">
        <v>928</v>
      </c>
      <c r="G82" s="133">
        <v>14.39</v>
      </c>
      <c r="H82" s="157">
        <v>34.75</v>
      </c>
      <c r="I82" s="157">
        <v>71.08</v>
      </c>
      <c r="J82" s="133" t="s">
        <v>929</v>
      </c>
      <c r="K82" s="133">
        <v>72.8</v>
      </c>
      <c r="L82" s="158"/>
      <c r="M82" s="157">
        <f>IF(ISNUMBER(K82/G82),IF(NOT(K82/G82=0),K82/G82, " "), " ")</f>
        <v>5.0590687977762334</v>
      </c>
      <c r="N82" s="155" t="s">
        <v>930</v>
      </c>
    </row>
    <row r="83" spans="1:14" ht="22.8" x14ac:dyDescent="0.25">
      <c r="A83" s="153">
        <v>56</v>
      </c>
      <c r="B83" s="154" t="s">
        <v>931</v>
      </c>
      <c r="C83" s="131" t="s">
        <v>932</v>
      </c>
      <c r="D83" s="155" t="s">
        <v>794</v>
      </c>
      <c r="E83" s="156">
        <v>0.187</v>
      </c>
      <c r="F83" s="133" t="s">
        <v>933</v>
      </c>
      <c r="G83" s="133">
        <v>1.42</v>
      </c>
      <c r="H83" s="157">
        <v>26.61</v>
      </c>
      <c r="I83" s="157">
        <v>4.9800000000000004</v>
      </c>
      <c r="J83" s="133" t="s">
        <v>934</v>
      </c>
      <c r="K83" s="133">
        <v>5.12</v>
      </c>
      <c r="L83" s="158"/>
      <c r="M83" s="157">
        <f>IF(ISNUMBER(K83/G83),IF(NOT(K83/G83=0),K83/G83, " "), " ")</f>
        <v>3.6056338028169015</v>
      </c>
      <c r="N83" s="155" t="s">
        <v>935</v>
      </c>
    </row>
    <row r="84" spans="1:14" ht="22.8" x14ac:dyDescent="0.25">
      <c r="A84" s="153">
        <v>57</v>
      </c>
      <c r="B84" s="154" t="s">
        <v>936</v>
      </c>
      <c r="C84" s="131" t="s">
        <v>937</v>
      </c>
      <c r="D84" s="155" t="s">
        <v>800</v>
      </c>
      <c r="E84" s="156">
        <v>6.9999999999999999E-4</v>
      </c>
      <c r="F84" s="133" t="s">
        <v>938</v>
      </c>
      <c r="G84" s="133">
        <v>6.44</v>
      </c>
      <c r="H84" s="157">
        <v>32928</v>
      </c>
      <c r="I84" s="157">
        <v>23.06</v>
      </c>
      <c r="J84" s="133" t="s">
        <v>939</v>
      </c>
      <c r="K84" s="133">
        <v>23.59</v>
      </c>
      <c r="L84" s="158"/>
      <c r="M84" s="157">
        <f>IF(ISNUMBER(K84/G84),IF(NOT(K84/G84=0),K84/G84, " "), " ")</f>
        <v>3.6630434782608692</v>
      </c>
      <c r="N84" s="155" t="s">
        <v>940</v>
      </c>
    </row>
    <row r="85" spans="1:14" ht="68.400000000000006" x14ac:dyDescent="0.25">
      <c r="A85" s="153">
        <v>58</v>
      </c>
      <c r="B85" s="154" t="s">
        <v>941</v>
      </c>
      <c r="C85" s="131" t="s">
        <v>942</v>
      </c>
      <c r="D85" s="155" t="s">
        <v>800</v>
      </c>
      <c r="E85" s="156">
        <v>2.8999999999999998E-3</v>
      </c>
      <c r="F85" s="133" t="s">
        <v>943</v>
      </c>
      <c r="G85" s="133">
        <v>23.13</v>
      </c>
      <c r="H85" s="157">
        <v>20852.8</v>
      </c>
      <c r="I85" s="157">
        <v>60.49</v>
      </c>
      <c r="J85" s="133" t="s">
        <v>944</v>
      </c>
      <c r="K85" s="133">
        <v>62.17</v>
      </c>
      <c r="L85" s="158"/>
      <c r="M85" s="157">
        <f>IF(ISNUMBER(K85/G85),IF(NOT(K85/G85=0),K85/G85, " "), " ")</f>
        <v>2.6878512753999138</v>
      </c>
      <c r="N85" s="155" t="s">
        <v>945</v>
      </c>
    </row>
    <row r="86" spans="1:14" ht="22.8" x14ac:dyDescent="0.25">
      <c r="A86" s="153">
        <v>59</v>
      </c>
      <c r="B86" s="154" t="s">
        <v>946</v>
      </c>
      <c r="C86" s="131" t="s">
        <v>947</v>
      </c>
      <c r="D86" s="155" t="s">
        <v>800</v>
      </c>
      <c r="E86" s="156">
        <v>2.3300000000000001E-2</v>
      </c>
      <c r="F86" s="133" t="s">
        <v>948</v>
      </c>
      <c r="G86" s="133">
        <v>274.48</v>
      </c>
      <c r="H86" s="157">
        <v>30079</v>
      </c>
      <c r="I86" s="157">
        <v>700.84</v>
      </c>
      <c r="J86" s="133" t="s">
        <v>949</v>
      </c>
      <c r="K86" s="133">
        <v>717.08</v>
      </c>
      <c r="L86" s="158"/>
      <c r="M86" s="157">
        <f>IF(ISNUMBER(K86/G86),IF(NOT(K86/G86=0),K86/G86, " "), " ")</f>
        <v>2.6125036432526958</v>
      </c>
      <c r="N86" s="155" t="s">
        <v>950</v>
      </c>
    </row>
    <row r="87" spans="1:14" ht="22.8" x14ac:dyDescent="0.25">
      <c r="A87" s="153">
        <v>60</v>
      </c>
      <c r="B87" s="154" t="s">
        <v>951</v>
      </c>
      <c r="C87" s="131" t="s">
        <v>952</v>
      </c>
      <c r="D87" s="155" t="s">
        <v>953</v>
      </c>
      <c r="E87" s="156">
        <v>0.1153</v>
      </c>
      <c r="F87" s="133" t="s">
        <v>954</v>
      </c>
      <c r="G87" s="133">
        <v>0.17</v>
      </c>
      <c r="H87" s="157">
        <v>1.5</v>
      </c>
      <c r="I87" s="157">
        <v>0.17</v>
      </c>
      <c r="J87" s="133" t="s">
        <v>955</v>
      </c>
      <c r="K87" s="133">
        <v>0.18</v>
      </c>
      <c r="L87" s="158"/>
      <c r="M87" s="157">
        <f>IF(ISNUMBER(K87/G87),IF(NOT(K87/G87=0),K87/G87, " "), " ")</f>
        <v>1.0588235294117645</v>
      </c>
      <c r="N87" s="155" t="s">
        <v>956</v>
      </c>
    </row>
    <row r="88" spans="1:14" ht="68.400000000000006" x14ac:dyDescent="0.25">
      <c r="A88" s="153">
        <v>61</v>
      </c>
      <c r="B88" s="154" t="s">
        <v>957</v>
      </c>
      <c r="C88" s="131" t="s">
        <v>958</v>
      </c>
      <c r="D88" s="155" t="s">
        <v>907</v>
      </c>
      <c r="E88" s="156">
        <v>0.12</v>
      </c>
      <c r="F88" s="133" t="s">
        <v>959</v>
      </c>
      <c r="G88" s="133">
        <v>13.92</v>
      </c>
      <c r="H88" s="157">
        <v>646.92999999999995</v>
      </c>
      <c r="I88" s="157">
        <v>77.63</v>
      </c>
      <c r="J88" s="133" t="s">
        <v>960</v>
      </c>
      <c r="K88" s="133">
        <v>79.2</v>
      </c>
      <c r="L88" s="158"/>
      <c r="M88" s="157">
        <f>IF(ISNUMBER(K88/G88),IF(NOT(K88/G88=0),K88/G88, " "), " ")</f>
        <v>5.6896551724137936</v>
      </c>
      <c r="N88" s="155" t="s">
        <v>961</v>
      </c>
    </row>
    <row r="89" spans="1:14" ht="34.200000000000003" x14ac:dyDescent="0.25">
      <c r="A89" s="153">
        <v>62</v>
      </c>
      <c r="B89" s="154" t="s">
        <v>962</v>
      </c>
      <c r="C89" s="131" t="s">
        <v>963</v>
      </c>
      <c r="D89" s="155" t="s">
        <v>800</v>
      </c>
      <c r="E89" s="156">
        <v>5.9999999999999995E-4</v>
      </c>
      <c r="F89" s="133" t="s">
        <v>964</v>
      </c>
      <c r="G89" s="133">
        <v>12.54</v>
      </c>
      <c r="H89" s="157">
        <v>50416.65</v>
      </c>
      <c r="I89" s="157">
        <v>30.25</v>
      </c>
      <c r="J89" s="133" t="s">
        <v>965</v>
      </c>
      <c r="K89" s="133">
        <v>30.91</v>
      </c>
      <c r="L89" s="158"/>
      <c r="M89" s="157">
        <f>IF(ISNUMBER(K89/G89),IF(NOT(K89/G89=0),K89/G89, " "), " ")</f>
        <v>2.4649122807017547</v>
      </c>
      <c r="N89" s="155" t="s">
        <v>966</v>
      </c>
    </row>
    <row r="90" spans="1:14" ht="57" x14ac:dyDescent="0.25">
      <c r="A90" s="153">
        <v>63</v>
      </c>
      <c r="B90" s="154" t="s">
        <v>967</v>
      </c>
      <c r="C90" s="131" t="s">
        <v>968</v>
      </c>
      <c r="D90" s="155" t="s">
        <v>969</v>
      </c>
      <c r="E90" s="156">
        <v>7.8109999999999999</v>
      </c>
      <c r="F90" s="133" t="s">
        <v>970</v>
      </c>
      <c r="G90" s="133">
        <v>96.07</v>
      </c>
      <c r="H90" s="157">
        <v>39.79</v>
      </c>
      <c r="I90" s="157">
        <v>310.81</v>
      </c>
      <c r="J90" s="133" t="s">
        <v>971</v>
      </c>
      <c r="K90" s="133">
        <v>318.23</v>
      </c>
      <c r="L90" s="158"/>
      <c r="M90" s="157">
        <f>IF(ISNUMBER(K90/G90),IF(NOT(K90/G90=0),K90/G90, " "), " ")</f>
        <v>3.3124804829811598</v>
      </c>
      <c r="N90" s="155" t="s">
        <v>972</v>
      </c>
    </row>
    <row r="91" spans="1:14" ht="57" x14ac:dyDescent="0.25">
      <c r="A91" s="153">
        <v>64</v>
      </c>
      <c r="B91" s="154" t="s">
        <v>973</v>
      </c>
      <c r="C91" s="131" t="s">
        <v>974</v>
      </c>
      <c r="D91" s="155" t="s">
        <v>969</v>
      </c>
      <c r="E91" s="156">
        <v>10.164999999999999</v>
      </c>
      <c r="F91" s="133" t="s">
        <v>975</v>
      </c>
      <c r="G91" s="133">
        <v>328.33</v>
      </c>
      <c r="H91" s="157">
        <v>104.98</v>
      </c>
      <c r="I91" s="157">
        <v>1067.1199999999999</v>
      </c>
      <c r="J91" s="133" t="s">
        <v>976</v>
      </c>
      <c r="K91" s="133">
        <v>1092.75</v>
      </c>
      <c r="L91" s="158"/>
      <c r="M91" s="157">
        <f>IF(ISNUMBER(K91/G91),IF(NOT(K91/G91=0),K91/G91, " "), " ")</f>
        <v>3.3282063777297233</v>
      </c>
      <c r="N91" s="155" t="s">
        <v>977</v>
      </c>
    </row>
    <row r="92" spans="1:14" ht="57" x14ac:dyDescent="0.25">
      <c r="A92" s="153">
        <v>65</v>
      </c>
      <c r="B92" s="154" t="s">
        <v>978</v>
      </c>
      <c r="C92" s="131" t="s">
        <v>979</v>
      </c>
      <c r="D92" s="155" t="s">
        <v>969</v>
      </c>
      <c r="E92" s="156">
        <v>0.8</v>
      </c>
      <c r="F92" s="133" t="s">
        <v>980</v>
      </c>
      <c r="G92" s="133">
        <v>15.12</v>
      </c>
      <c r="H92" s="157">
        <v>54.4</v>
      </c>
      <c r="I92" s="157">
        <v>43.52</v>
      </c>
      <c r="J92" s="133" t="s">
        <v>981</v>
      </c>
      <c r="K92" s="133">
        <v>44.49</v>
      </c>
      <c r="L92" s="158"/>
      <c r="M92" s="157">
        <f>IF(ISNUMBER(K92/G92),IF(NOT(K92/G92=0),K92/G92, " "), " ")</f>
        <v>2.9424603174603177</v>
      </c>
      <c r="N92" s="155" t="s">
        <v>982</v>
      </c>
    </row>
    <row r="93" spans="1:14" ht="57" x14ac:dyDescent="0.25">
      <c r="A93" s="153">
        <v>66</v>
      </c>
      <c r="B93" s="154" t="s">
        <v>983</v>
      </c>
      <c r="C93" s="131" t="s">
        <v>984</v>
      </c>
      <c r="D93" s="155" t="s">
        <v>969</v>
      </c>
      <c r="E93" s="156">
        <v>6.3570000000000002</v>
      </c>
      <c r="F93" s="133" t="s">
        <v>985</v>
      </c>
      <c r="G93" s="133">
        <v>183.46</v>
      </c>
      <c r="H93" s="157">
        <v>57.17</v>
      </c>
      <c r="I93" s="157">
        <v>363.43</v>
      </c>
      <c r="J93" s="133" t="s">
        <v>986</v>
      </c>
      <c r="K93" s="133">
        <v>370.87</v>
      </c>
      <c r="L93" s="158"/>
      <c r="M93" s="157">
        <f>IF(ISNUMBER(K93/G93),IF(NOT(K93/G93=0),K93/G93, " "), " ")</f>
        <v>2.0215305788727789</v>
      </c>
      <c r="N93" s="155" t="s">
        <v>987</v>
      </c>
    </row>
    <row r="94" spans="1:14" ht="34.200000000000003" x14ac:dyDescent="0.25">
      <c r="A94" s="153">
        <v>67</v>
      </c>
      <c r="B94" s="154" t="s">
        <v>988</v>
      </c>
      <c r="C94" s="131" t="s">
        <v>989</v>
      </c>
      <c r="D94" s="155" t="s">
        <v>800</v>
      </c>
      <c r="E94" s="156">
        <v>1.8599999999999998E-2</v>
      </c>
      <c r="F94" s="133" t="s">
        <v>990</v>
      </c>
      <c r="G94" s="133">
        <v>269.5</v>
      </c>
      <c r="H94" s="157">
        <v>49632</v>
      </c>
      <c r="I94" s="157">
        <v>923.15</v>
      </c>
      <c r="J94" s="133" t="s">
        <v>991</v>
      </c>
      <c r="K94" s="133">
        <v>943.21</v>
      </c>
      <c r="L94" s="158"/>
      <c r="M94" s="157">
        <f>IF(ISNUMBER(K94/G94),IF(NOT(K94/G94=0),K94/G94, " "), " ")</f>
        <v>3.4998515769944341</v>
      </c>
      <c r="N94" s="155" t="s">
        <v>992</v>
      </c>
    </row>
    <row r="95" spans="1:14" ht="22.8" x14ac:dyDescent="0.25">
      <c r="A95" s="153">
        <v>68</v>
      </c>
      <c r="B95" s="154" t="s">
        <v>993</v>
      </c>
      <c r="C95" s="131" t="s">
        <v>994</v>
      </c>
      <c r="D95" s="155" t="s">
        <v>800</v>
      </c>
      <c r="E95" s="156">
        <v>1E-4</v>
      </c>
      <c r="F95" s="133" t="s">
        <v>995</v>
      </c>
      <c r="G95" s="133">
        <v>1.4</v>
      </c>
      <c r="H95" s="157">
        <v>40905.08</v>
      </c>
      <c r="I95" s="157">
        <v>4.09</v>
      </c>
      <c r="J95" s="133" t="s">
        <v>996</v>
      </c>
      <c r="K95" s="133">
        <v>4.1900000000000004</v>
      </c>
      <c r="L95" s="158"/>
      <c r="M95" s="157">
        <f>IF(ISNUMBER(K95/G95),IF(NOT(K95/G95=0),K95/G95, " "), " ")</f>
        <v>2.9928571428571433</v>
      </c>
      <c r="N95" s="155" t="s">
        <v>997</v>
      </c>
    </row>
    <row r="96" spans="1:14" ht="22.8" x14ac:dyDescent="0.25">
      <c r="A96" s="153">
        <v>69</v>
      </c>
      <c r="B96" s="154" t="s">
        <v>998</v>
      </c>
      <c r="C96" s="131" t="s">
        <v>999</v>
      </c>
      <c r="D96" s="155" t="s">
        <v>969</v>
      </c>
      <c r="E96" s="156">
        <v>9.18</v>
      </c>
      <c r="F96" s="133" t="s">
        <v>1000</v>
      </c>
      <c r="G96" s="133">
        <v>18.36</v>
      </c>
      <c r="H96" s="157">
        <v>4.24</v>
      </c>
      <c r="I96" s="157">
        <v>38.92</v>
      </c>
      <c r="J96" s="133" t="s">
        <v>1001</v>
      </c>
      <c r="K96" s="133">
        <v>40.020000000000003</v>
      </c>
      <c r="L96" s="158"/>
      <c r="M96" s="157">
        <f>IF(ISNUMBER(K96/G96),IF(NOT(K96/G96=0),K96/G96, " "), " ")</f>
        <v>2.1797385620915035</v>
      </c>
      <c r="N96" s="155" t="s">
        <v>1002</v>
      </c>
    </row>
    <row r="97" spans="1:14" ht="22.8" x14ac:dyDescent="0.25">
      <c r="A97" s="153">
        <v>70</v>
      </c>
      <c r="B97" s="154" t="s">
        <v>1003</v>
      </c>
      <c r="C97" s="131" t="s">
        <v>1004</v>
      </c>
      <c r="D97" s="155" t="s">
        <v>867</v>
      </c>
      <c r="E97" s="156">
        <v>0.57240000000000002</v>
      </c>
      <c r="F97" s="133" t="s">
        <v>1005</v>
      </c>
      <c r="G97" s="133">
        <v>6.75</v>
      </c>
      <c r="H97" s="157">
        <v>35.82</v>
      </c>
      <c r="I97" s="157">
        <v>20.5</v>
      </c>
      <c r="J97" s="133" t="s">
        <v>1006</v>
      </c>
      <c r="K97" s="133">
        <v>20.96</v>
      </c>
      <c r="L97" s="158"/>
      <c r="M97" s="157">
        <f>IF(ISNUMBER(K97/G97),IF(NOT(K97/G97=0),K97/G97, " "), " ")</f>
        <v>3.1051851851851855</v>
      </c>
      <c r="N97" s="155" t="s">
        <v>1007</v>
      </c>
    </row>
    <row r="98" spans="1:14" ht="45.6" x14ac:dyDescent="0.25">
      <c r="A98" s="153">
        <v>71</v>
      </c>
      <c r="B98" s="154" t="s">
        <v>1008</v>
      </c>
      <c r="C98" s="131" t="s">
        <v>1009</v>
      </c>
      <c r="D98" s="155" t="s">
        <v>969</v>
      </c>
      <c r="E98" s="156">
        <v>1.26</v>
      </c>
      <c r="F98" s="133" t="s">
        <v>1010</v>
      </c>
      <c r="G98" s="133">
        <v>14.62</v>
      </c>
      <c r="H98" s="157">
        <v>22.1</v>
      </c>
      <c r="I98" s="157">
        <v>27.85</v>
      </c>
      <c r="J98" s="133" t="s">
        <v>1011</v>
      </c>
      <c r="K98" s="133">
        <v>28.4</v>
      </c>
      <c r="L98" s="158"/>
      <c r="M98" s="157">
        <f>IF(ISNUMBER(K98/G98),IF(NOT(K98/G98=0),K98/G98, " "), " ")</f>
        <v>1.9425444596443229</v>
      </c>
      <c r="N98" s="155" t="s">
        <v>1012</v>
      </c>
    </row>
    <row r="99" spans="1:14" ht="22.8" x14ac:dyDescent="0.25">
      <c r="A99" s="153">
        <v>72</v>
      </c>
      <c r="B99" s="154" t="s">
        <v>1013</v>
      </c>
      <c r="C99" s="131" t="s">
        <v>1014</v>
      </c>
      <c r="D99" s="155" t="s">
        <v>816</v>
      </c>
      <c r="E99" s="156">
        <v>8.6999999999999994E-3</v>
      </c>
      <c r="F99" s="133" t="s">
        <v>1015</v>
      </c>
      <c r="G99" s="133">
        <v>0.42</v>
      </c>
      <c r="H99" s="157">
        <v>342.52</v>
      </c>
      <c r="I99" s="157">
        <v>2.98</v>
      </c>
      <c r="J99" s="133" t="s">
        <v>1016</v>
      </c>
      <c r="K99" s="133">
        <v>3.04</v>
      </c>
      <c r="L99" s="158"/>
      <c r="M99" s="157">
        <f>IF(ISNUMBER(K99/G99),IF(NOT(K99/G99=0),K99/G99, " "), " ")</f>
        <v>7.2380952380952381</v>
      </c>
      <c r="N99" s="155" t="s">
        <v>1017</v>
      </c>
    </row>
    <row r="100" spans="1:14" ht="22.8" x14ac:dyDescent="0.25">
      <c r="A100" s="153">
        <v>73</v>
      </c>
      <c r="B100" s="154" t="s">
        <v>1018</v>
      </c>
      <c r="C100" s="131" t="s">
        <v>1019</v>
      </c>
      <c r="D100" s="155" t="s">
        <v>867</v>
      </c>
      <c r="E100" s="156">
        <v>5</v>
      </c>
      <c r="F100" s="133" t="s">
        <v>1020</v>
      </c>
      <c r="G100" s="133">
        <v>36.049999999999997</v>
      </c>
      <c r="H100" s="157">
        <v>15.85</v>
      </c>
      <c r="I100" s="157">
        <v>79.25</v>
      </c>
      <c r="J100" s="133" t="s">
        <v>1021</v>
      </c>
      <c r="K100" s="133">
        <v>80.849999999999994</v>
      </c>
      <c r="L100" s="158"/>
      <c r="M100" s="157">
        <f>IF(ISNUMBER(K100/G100),IF(NOT(K100/G100=0),K100/G100, " "), " ")</f>
        <v>2.2427184466019416</v>
      </c>
      <c r="N100" s="155" t="s">
        <v>1022</v>
      </c>
    </row>
    <row r="101" spans="1:14" ht="57" x14ac:dyDescent="0.25">
      <c r="A101" s="153">
        <v>74</v>
      </c>
      <c r="B101" s="154" t="s">
        <v>1023</v>
      </c>
      <c r="C101" s="131" t="s">
        <v>1024</v>
      </c>
      <c r="D101" s="155" t="s">
        <v>969</v>
      </c>
      <c r="E101" s="156">
        <v>6</v>
      </c>
      <c r="F101" s="133" t="s">
        <v>1025</v>
      </c>
      <c r="G101" s="133">
        <v>345.72</v>
      </c>
      <c r="H101" s="157">
        <v>162</v>
      </c>
      <c r="I101" s="157">
        <v>972</v>
      </c>
      <c r="J101" s="133" t="s">
        <v>1026</v>
      </c>
      <c r="K101" s="133">
        <v>992.34</v>
      </c>
      <c r="L101" s="158"/>
      <c r="M101" s="157">
        <f>IF(ISNUMBER(K101/G101),IF(NOT(K101/G101=0),K101/G101, " "), " ")</f>
        <v>2.8703575147518223</v>
      </c>
      <c r="N101" s="155" t="s">
        <v>1027</v>
      </c>
    </row>
    <row r="102" spans="1:14" ht="57" x14ac:dyDescent="0.25">
      <c r="A102" s="153">
        <v>75</v>
      </c>
      <c r="B102" s="154" t="s">
        <v>1028</v>
      </c>
      <c r="C102" s="131" t="s">
        <v>1029</v>
      </c>
      <c r="D102" s="155" t="s">
        <v>969</v>
      </c>
      <c r="E102" s="156">
        <v>1.5</v>
      </c>
      <c r="F102" s="133" t="s">
        <v>1030</v>
      </c>
      <c r="G102" s="133">
        <v>161.36000000000001</v>
      </c>
      <c r="H102" s="157">
        <v>313</v>
      </c>
      <c r="I102" s="157">
        <v>469.5</v>
      </c>
      <c r="J102" s="133" t="s">
        <v>1031</v>
      </c>
      <c r="K102" s="133">
        <v>479.54</v>
      </c>
      <c r="L102" s="158"/>
      <c r="M102" s="157">
        <f>IF(ISNUMBER(K102/G102),IF(NOT(K102/G102=0),K102/G102, " "), " ")</f>
        <v>2.9718641546851758</v>
      </c>
      <c r="N102" s="155" t="s">
        <v>1032</v>
      </c>
    </row>
    <row r="103" spans="1:14" ht="57" x14ac:dyDescent="0.25">
      <c r="A103" s="153">
        <v>76</v>
      </c>
      <c r="B103" s="154" t="s">
        <v>1033</v>
      </c>
      <c r="C103" s="131" t="s">
        <v>1034</v>
      </c>
      <c r="D103" s="155" t="s">
        <v>969</v>
      </c>
      <c r="E103" s="156">
        <v>2</v>
      </c>
      <c r="F103" s="133" t="s">
        <v>1035</v>
      </c>
      <c r="G103" s="133">
        <v>309.86</v>
      </c>
      <c r="H103" s="157">
        <v>450</v>
      </c>
      <c r="I103" s="157">
        <v>900</v>
      </c>
      <c r="J103" s="133" t="s">
        <v>1036</v>
      </c>
      <c r="K103" s="133">
        <v>919.4</v>
      </c>
      <c r="L103" s="158"/>
      <c r="M103" s="157">
        <f>IF(ISNUMBER(K103/G103),IF(NOT(K103/G103=0),K103/G103, " "), " ")</f>
        <v>2.9671464532369454</v>
      </c>
      <c r="N103" s="155" t="s">
        <v>1037</v>
      </c>
    </row>
    <row r="104" spans="1:14" ht="34.200000000000003" x14ac:dyDescent="0.25">
      <c r="A104" s="153">
        <v>77</v>
      </c>
      <c r="B104" s="154" t="s">
        <v>1038</v>
      </c>
      <c r="C104" s="131" t="s">
        <v>1039</v>
      </c>
      <c r="D104" s="155" t="s">
        <v>1040</v>
      </c>
      <c r="E104" s="156">
        <v>2</v>
      </c>
      <c r="F104" s="133" t="s">
        <v>1041</v>
      </c>
      <c r="G104" s="133">
        <v>32.799999999999997</v>
      </c>
      <c r="H104" s="157">
        <v>71.75</v>
      </c>
      <c r="I104" s="157">
        <v>143.5</v>
      </c>
      <c r="J104" s="133" t="s">
        <v>1042</v>
      </c>
      <c r="K104" s="133">
        <v>146.54</v>
      </c>
      <c r="L104" s="158"/>
      <c r="M104" s="157">
        <f>IF(ISNUMBER(K104/G104),IF(NOT(K104/G104=0),K104/G104, " "), " ")</f>
        <v>4.4676829268292684</v>
      </c>
      <c r="N104" s="155" t="s">
        <v>1043</v>
      </c>
    </row>
    <row r="105" spans="1:14" ht="22.8" x14ac:dyDescent="0.25">
      <c r="A105" s="153">
        <v>78</v>
      </c>
      <c r="B105" s="154" t="s">
        <v>1044</v>
      </c>
      <c r="C105" s="131" t="s">
        <v>1045</v>
      </c>
      <c r="D105" s="155" t="s">
        <v>1040</v>
      </c>
      <c r="E105" s="156">
        <v>16</v>
      </c>
      <c r="F105" s="133" t="s">
        <v>1046</v>
      </c>
      <c r="G105" s="133">
        <v>297.60000000000002</v>
      </c>
      <c r="H105" s="157">
        <v>33.74</v>
      </c>
      <c r="I105" s="157">
        <v>539.84</v>
      </c>
      <c r="J105" s="133" t="s">
        <v>1047</v>
      </c>
      <c r="K105" s="133">
        <v>551.67999999999995</v>
      </c>
      <c r="L105" s="158"/>
      <c r="M105" s="157">
        <f>IF(ISNUMBER(K105/G105),IF(NOT(K105/G105=0),K105/G105, " "), " ")</f>
        <v>1.8537634408602148</v>
      </c>
      <c r="N105" s="155" t="s">
        <v>1048</v>
      </c>
    </row>
    <row r="106" spans="1:14" ht="34.200000000000003" x14ac:dyDescent="0.25">
      <c r="A106" s="153">
        <v>79</v>
      </c>
      <c r="B106" s="154" t="s">
        <v>1049</v>
      </c>
      <c r="C106" s="131" t="s">
        <v>1050</v>
      </c>
      <c r="D106" s="155" t="s">
        <v>969</v>
      </c>
      <c r="E106" s="156">
        <v>2.9940000000000002</v>
      </c>
      <c r="F106" s="133" t="s">
        <v>1051</v>
      </c>
      <c r="G106" s="133">
        <v>155.99</v>
      </c>
      <c r="H106" s="157">
        <v>216.13</v>
      </c>
      <c r="I106" s="157">
        <v>647.09</v>
      </c>
      <c r="J106" s="133" t="s">
        <v>1052</v>
      </c>
      <c r="K106" s="133">
        <v>660.36</v>
      </c>
      <c r="L106" s="158"/>
      <c r="M106" s="157">
        <f>IF(ISNUMBER(K106/G106),IF(NOT(K106/G106=0),K106/G106, " "), " ")</f>
        <v>4.2333482915571512</v>
      </c>
      <c r="N106" s="155" t="s">
        <v>1053</v>
      </c>
    </row>
    <row r="107" spans="1:14" ht="22.8" x14ac:dyDescent="0.25">
      <c r="A107" s="153">
        <v>80</v>
      </c>
      <c r="B107" s="154" t="s">
        <v>1054</v>
      </c>
      <c r="C107" s="131" t="s">
        <v>1055</v>
      </c>
      <c r="D107" s="155" t="s">
        <v>816</v>
      </c>
      <c r="E107" s="156">
        <v>5.0299999999999997E-2</v>
      </c>
      <c r="F107" s="133" t="s">
        <v>1056</v>
      </c>
      <c r="G107" s="133">
        <v>32.299999999999997</v>
      </c>
      <c r="H107" s="157">
        <v>2581</v>
      </c>
      <c r="I107" s="157">
        <v>129.82</v>
      </c>
      <c r="J107" s="133" t="s">
        <v>1057</v>
      </c>
      <c r="K107" s="133">
        <v>151.36000000000001</v>
      </c>
      <c r="L107" s="158"/>
      <c r="M107" s="157">
        <f>IF(ISNUMBER(K107/G107),IF(NOT(K107/G107=0),K107/G107, " "), " ")</f>
        <v>4.6860681114551088</v>
      </c>
      <c r="N107" s="155" t="s">
        <v>1058</v>
      </c>
    </row>
    <row r="108" spans="1:14" ht="22.8" x14ac:dyDescent="0.25">
      <c r="A108" s="153">
        <v>81</v>
      </c>
      <c r="B108" s="154" t="s">
        <v>1059</v>
      </c>
      <c r="C108" s="131" t="s">
        <v>1060</v>
      </c>
      <c r="D108" s="155" t="s">
        <v>800</v>
      </c>
      <c r="E108" s="156">
        <v>0.1074</v>
      </c>
      <c r="F108" s="133" t="s">
        <v>1061</v>
      </c>
      <c r="G108" s="133">
        <v>77.66</v>
      </c>
      <c r="H108" s="157">
        <v>3951</v>
      </c>
      <c r="I108" s="157">
        <v>424.34</v>
      </c>
      <c r="J108" s="133" t="s">
        <v>1062</v>
      </c>
      <c r="K108" s="133">
        <v>461.08</v>
      </c>
      <c r="L108" s="158"/>
      <c r="M108" s="157">
        <f>IF(ISNUMBER(K108/G108),IF(NOT(K108/G108=0),K108/G108, " "), " ")</f>
        <v>5.9371619881534894</v>
      </c>
      <c r="N108" s="155" t="s">
        <v>1063</v>
      </c>
    </row>
    <row r="109" spans="1:14" ht="57" x14ac:dyDescent="0.25">
      <c r="A109" s="153">
        <v>82</v>
      </c>
      <c r="B109" s="154" t="s">
        <v>1064</v>
      </c>
      <c r="C109" s="131" t="s">
        <v>1065</v>
      </c>
      <c r="D109" s="155" t="s">
        <v>816</v>
      </c>
      <c r="E109" s="156">
        <v>2.4E-2</v>
      </c>
      <c r="F109" s="133" t="s">
        <v>902</v>
      </c>
      <c r="G109" s="133">
        <v>2.4</v>
      </c>
      <c r="H109" s="157">
        <v>322.10000000000002</v>
      </c>
      <c r="I109" s="157">
        <v>7.71</v>
      </c>
      <c r="J109" s="133" t="s">
        <v>1066</v>
      </c>
      <c r="K109" s="133">
        <v>8.89</v>
      </c>
      <c r="L109" s="158"/>
      <c r="M109" s="157">
        <f>IF(ISNUMBER(K109/G109),IF(NOT(K109/G109=0),K109/G109, " "), " ")</f>
        <v>3.7041666666666671</v>
      </c>
      <c r="N109" s="155" t="s">
        <v>1067</v>
      </c>
    </row>
    <row r="110" spans="1:14" ht="34.200000000000003" x14ac:dyDescent="0.25">
      <c r="A110" s="153">
        <v>83</v>
      </c>
      <c r="B110" s="154" t="s">
        <v>1068</v>
      </c>
      <c r="C110" s="131" t="s">
        <v>1069</v>
      </c>
      <c r="D110" s="155" t="s">
        <v>816</v>
      </c>
      <c r="E110" s="156">
        <v>1.7367999999999999</v>
      </c>
      <c r="F110" s="133" t="s">
        <v>1070</v>
      </c>
      <c r="G110" s="133">
        <v>5.42</v>
      </c>
      <c r="H110" s="157">
        <v>21.36</v>
      </c>
      <c r="I110" s="157">
        <v>37.11</v>
      </c>
      <c r="J110" s="133" t="s">
        <v>1071</v>
      </c>
      <c r="K110" s="133">
        <v>37.840000000000003</v>
      </c>
      <c r="L110" s="158"/>
      <c r="M110" s="157">
        <f>IF(ISNUMBER(K110/G110),IF(NOT(K110/G110=0),K110/G110, " "), " ")</f>
        <v>6.9815498154981555</v>
      </c>
      <c r="N110" s="155" t="s">
        <v>1072</v>
      </c>
    </row>
    <row r="111" spans="1:14" ht="34.200000000000003" x14ac:dyDescent="0.25">
      <c r="A111" s="153">
        <v>84</v>
      </c>
      <c r="B111" s="154" t="s">
        <v>1073</v>
      </c>
      <c r="C111" s="131" t="s">
        <v>1074</v>
      </c>
      <c r="D111" s="155" t="s">
        <v>800</v>
      </c>
      <c r="E111" s="156">
        <v>2.9999999999999997E-4</v>
      </c>
      <c r="F111" s="133" t="s">
        <v>1075</v>
      </c>
      <c r="G111" s="133">
        <v>7.47</v>
      </c>
      <c r="H111" s="157">
        <v>112499.5</v>
      </c>
      <c r="I111" s="157">
        <v>33.75</v>
      </c>
      <c r="J111" s="133" t="s">
        <v>1076</v>
      </c>
      <c r="K111" s="133">
        <v>34.450000000000003</v>
      </c>
      <c r="L111" s="158"/>
      <c r="M111" s="157">
        <f>IF(ISNUMBER(K111/G111),IF(NOT(K111/G111=0),K111/G111, " "), " ")</f>
        <v>4.6117804551539496</v>
      </c>
      <c r="N111" s="155" t="s">
        <v>1077</v>
      </c>
    </row>
    <row r="112" spans="1:14" ht="22.8" x14ac:dyDescent="0.25">
      <c r="A112" s="153">
        <v>85</v>
      </c>
      <c r="B112" s="154" t="s">
        <v>1078</v>
      </c>
      <c r="C112" s="131" t="s">
        <v>1079</v>
      </c>
      <c r="D112" s="155" t="s">
        <v>907</v>
      </c>
      <c r="E112" s="156">
        <v>3.5000000000000003E-2</v>
      </c>
      <c r="F112" s="133" t="s">
        <v>1080</v>
      </c>
      <c r="G112" s="133">
        <v>0.93</v>
      </c>
      <c r="H112" s="157">
        <v>184.77</v>
      </c>
      <c r="I112" s="157">
        <v>6.47</v>
      </c>
      <c r="J112" s="133" t="s">
        <v>1081</v>
      </c>
      <c r="K112" s="133">
        <v>6.6</v>
      </c>
      <c r="L112" s="158"/>
      <c r="M112" s="157">
        <f>IF(ISNUMBER(K112/G112),IF(NOT(K112/G112=0),K112/G112, " "), " ")</f>
        <v>7.0967741935483861</v>
      </c>
      <c r="N112" s="155" t="s">
        <v>1082</v>
      </c>
    </row>
    <row r="113" spans="1:14" ht="22.8" x14ac:dyDescent="0.25">
      <c r="A113" s="153">
        <v>86</v>
      </c>
      <c r="B113" s="154" t="s">
        <v>1083</v>
      </c>
      <c r="C113" s="131" t="s">
        <v>1084</v>
      </c>
      <c r="D113" s="155" t="s">
        <v>1040</v>
      </c>
      <c r="E113" s="156">
        <v>2</v>
      </c>
      <c r="F113" s="133" t="s">
        <v>1085</v>
      </c>
      <c r="G113" s="133">
        <v>30.2</v>
      </c>
      <c r="H113" s="157"/>
      <c r="I113" s="157"/>
      <c r="J113" s="133" t="s">
        <v>1086</v>
      </c>
      <c r="K113" s="133">
        <v>77.14</v>
      </c>
      <c r="L113" s="158"/>
      <c r="M113" s="157">
        <f>IF(ISNUMBER(K113/G113),IF(NOT(K113/G113=0),K113/G113, " "), " ")</f>
        <v>2.5543046357615893</v>
      </c>
      <c r="N113" s="155"/>
    </row>
    <row r="114" spans="1:14" ht="22.8" x14ac:dyDescent="0.25">
      <c r="A114" s="153">
        <v>87</v>
      </c>
      <c r="B114" s="154" t="s">
        <v>1087</v>
      </c>
      <c r="C114" s="131" t="s">
        <v>1088</v>
      </c>
      <c r="D114" s="155" t="s">
        <v>907</v>
      </c>
      <c r="E114" s="156">
        <v>9.8000000000000007</v>
      </c>
      <c r="F114" s="133" t="s">
        <v>1089</v>
      </c>
      <c r="G114" s="133">
        <v>257.74</v>
      </c>
      <c r="H114" s="157"/>
      <c r="I114" s="157"/>
      <c r="J114" s="133" t="s">
        <v>1090</v>
      </c>
      <c r="K114" s="133">
        <v>1182.08</v>
      </c>
      <c r="L114" s="158"/>
      <c r="M114" s="157">
        <f>IF(ISNUMBER(K114/G114),IF(NOT(K114/G114=0),K114/G114, " "), " ")</f>
        <v>4.5863273065880339</v>
      </c>
      <c r="N114" s="155"/>
    </row>
    <row r="115" spans="1:14" ht="22.8" x14ac:dyDescent="0.25">
      <c r="A115" s="153">
        <v>88</v>
      </c>
      <c r="B115" s="154" t="s">
        <v>1091</v>
      </c>
      <c r="C115" s="131" t="s">
        <v>1092</v>
      </c>
      <c r="D115" s="155" t="s">
        <v>794</v>
      </c>
      <c r="E115" s="156">
        <v>8.3000000000000007</v>
      </c>
      <c r="F115" s="133" t="s">
        <v>1093</v>
      </c>
      <c r="G115" s="133">
        <v>520.49</v>
      </c>
      <c r="H115" s="157"/>
      <c r="I115" s="157"/>
      <c r="J115" s="133" t="s">
        <v>1094</v>
      </c>
      <c r="K115" s="133">
        <v>1692.12</v>
      </c>
      <c r="L115" s="158"/>
      <c r="M115" s="157">
        <f>IF(ISNUMBER(K115/G115),IF(NOT(K115/G115=0),K115/G115, " "), " ")</f>
        <v>3.2510134680781571</v>
      </c>
      <c r="N115" s="155"/>
    </row>
    <row r="116" spans="1:14" ht="57" x14ac:dyDescent="0.25">
      <c r="A116" s="153">
        <v>89</v>
      </c>
      <c r="B116" s="154" t="s">
        <v>1095</v>
      </c>
      <c r="C116" s="131" t="s">
        <v>1096</v>
      </c>
      <c r="D116" s="155" t="s">
        <v>969</v>
      </c>
      <c r="E116" s="156">
        <v>1.605</v>
      </c>
      <c r="F116" s="133" t="s">
        <v>1097</v>
      </c>
      <c r="G116" s="133">
        <v>45.58</v>
      </c>
      <c r="H116" s="157"/>
      <c r="I116" s="157"/>
      <c r="J116" s="133" t="s">
        <v>1098</v>
      </c>
      <c r="K116" s="133">
        <v>151.24</v>
      </c>
      <c r="L116" s="158"/>
      <c r="M116" s="157">
        <f>IF(ISNUMBER(K116/G116),IF(NOT(K116/G116=0),K116/G116, " "), " ")</f>
        <v>3.3181219833260207</v>
      </c>
      <c r="N116" s="155"/>
    </row>
    <row r="117" spans="1:14" ht="34.200000000000003" x14ac:dyDescent="0.25">
      <c r="A117" s="153">
        <v>90</v>
      </c>
      <c r="B117" s="154" t="s">
        <v>1099</v>
      </c>
      <c r="C117" s="131" t="s">
        <v>1100</v>
      </c>
      <c r="D117" s="155" t="s">
        <v>1040</v>
      </c>
      <c r="E117" s="156">
        <v>2</v>
      </c>
      <c r="F117" s="133" t="s">
        <v>1101</v>
      </c>
      <c r="G117" s="133">
        <v>124.7</v>
      </c>
      <c r="H117" s="157"/>
      <c r="I117" s="157"/>
      <c r="J117" s="133" t="s">
        <v>1102</v>
      </c>
      <c r="K117" s="133">
        <v>223.56</v>
      </c>
      <c r="L117" s="158"/>
      <c r="M117" s="157">
        <f>IF(ISNUMBER(K117/G117),IF(NOT(K117/G117=0),K117/G117, " "), " ")</f>
        <v>1.7927826784282277</v>
      </c>
      <c r="N117" s="155"/>
    </row>
    <row r="118" spans="1:14" ht="22.8" x14ac:dyDescent="0.25">
      <c r="A118" s="153">
        <v>91</v>
      </c>
      <c r="B118" s="154" t="s">
        <v>1103</v>
      </c>
      <c r="C118" s="131" t="s">
        <v>1104</v>
      </c>
      <c r="D118" s="155" t="s">
        <v>1040</v>
      </c>
      <c r="E118" s="156">
        <v>4</v>
      </c>
      <c r="F118" s="133" t="s">
        <v>1105</v>
      </c>
      <c r="G118" s="133">
        <v>70.400000000000006</v>
      </c>
      <c r="H118" s="157"/>
      <c r="I118" s="157"/>
      <c r="J118" s="133" t="s">
        <v>1106</v>
      </c>
      <c r="K118" s="133">
        <v>111.88</v>
      </c>
      <c r="L118" s="158"/>
      <c r="M118" s="157">
        <f>IF(ISNUMBER(K118/G118),IF(NOT(K118/G118=0),K118/G118, " "), " ")</f>
        <v>1.5892045454545454</v>
      </c>
      <c r="N118" s="155"/>
    </row>
    <row r="119" spans="1:14" ht="22.8" x14ac:dyDescent="0.25">
      <c r="A119" s="153">
        <v>92</v>
      </c>
      <c r="B119" s="154" t="s">
        <v>1107</v>
      </c>
      <c r="C119" s="131" t="s">
        <v>1045</v>
      </c>
      <c r="D119" s="155" t="s">
        <v>1040</v>
      </c>
      <c r="E119" s="156">
        <v>2</v>
      </c>
      <c r="F119" s="133" t="s">
        <v>1046</v>
      </c>
      <c r="G119" s="133">
        <v>37.200000000000003</v>
      </c>
      <c r="H119" s="157"/>
      <c r="I119" s="157"/>
      <c r="J119" s="133" t="s">
        <v>1047</v>
      </c>
      <c r="K119" s="133">
        <v>68.959999999999994</v>
      </c>
      <c r="L119" s="158"/>
      <c r="M119" s="157">
        <f>IF(ISNUMBER(K119/G119),IF(NOT(K119/G119=0),K119/G119, " "), " ")</f>
        <v>1.8537634408602148</v>
      </c>
      <c r="N119" s="155"/>
    </row>
    <row r="120" spans="1:14" ht="34.200000000000003" x14ac:dyDescent="0.25">
      <c r="A120" s="153">
        <v>93</v>
      </c>
      <c r="B120" s="154" t="s">
        <v>1108</v>
      </c>
      <c r="C120" s="131" t="s">
        <v>1109</v>
      </c>
      <c r="D120" s="155" t="s">
        <v>1040</v>
      </c>
      <c r="E120" s="156">
        <v>3</v>
      </c>
      <c r="F120" s="133" t="s">
        <v>1110</v>
      </c>
      <c r="G120" s="133">
        <v>74.7</v>
      </c>
      <c r="H120" s="157"/>
      <c r="I120" s="157"/>
      <c r="J120" s="133" t="s">
        <v>1111</v>
      </c>
      <c r="K120" s="133">
        <v>350.25</v>
      </c>
      <c r="L120" s="158"/>
      <c r="M120" s="157">
        <f>IF(ISNUMBER(K120/G120),IF(NOT(K120/G120=0),K120/G120, " "), " ")</f>
        <v>4.688755020080321</v>
      </c>
      <c r="N120" s="155"/>
    </row>
    <row r="121" spans="1:14" ht="34.200000000000003" x14ac:dyDescent="0.25">
      <c r="A121" s="153">
        <v>94</v>
      </c>
      <c r="B121" s="154" t="s">
        <v>1112</v>
      </c>
      <c r="C121" s="131" t="s">
        <v>1113</v>
      </c>
      <c r="D121" s="155" t="s">
        <v>1040</v>
      </c>
      <c r="E121" s="156">
        <v>1</v>
      </c>
      <c r="F121" s="133" t="s">
        <v>1114</v>
      </c>
      <c r="G121" s="133">
        <v>21.1</v>
      </c>
      <c r="H121" s="157"/>
      <c r="I121" s="157"/>
      <c r="J121" s="133" t="s">
        <v>1115</v>
      </c>
      <c r="K121" s="133">
        <v>129.69999999999999</v>
      </c>
      <c r="L121" s="158"/>
      <c r="M121" s="157">
        <f>IF(ISNUMBER(K121/G121),IF(NOT(K121/G121=0),K121/G121, " "), " ")</f>
        <v>6.1469194312796196</v>
      </c>
      <c r="N121" s="155"/>
    </row>
    <row r="122" spans="1:14" ht="22.8" x14ac:dyDescent="0.25">
      <c r="A122" s="153">
        <v>95</v>
      </c>
      <c r="B122" s="154" t="s">
        <v>1116</v>
      </c>
      <c r="C122" s="131" t="s">
        <v>1117</v>
      </c>
      <c r="D122" s="155" t="s">
        <v>1040</v>
      </c>
      <c r="E122" s="156">
        <v>2</v>
      </c>
      <c r="F122" s="133" t="s">
        <v>929</v>
      </c>
      <c r="G122" s="133">
        <v>71.2</v>
      </c>
      <c r="H122" s="157"/>
      <c r="I122" s="157"/>
      <c r="J122" s="133" t="s">
        <v>1118</v>
      </c>
      <c r="K122" s="133">
        <v>262.82</v>
      </c>
      <c r="L122" s="158"/>
      <c r="M122" s="157">
        <f>IF(ISNUMBER(K122/G122),IF(NOT(K122/G122=0),K122/G122, " "), " ")</f>
        <v>3.6912921348314605</v>
      </c>
      <c r="N122" s="155"/>
    </row>
    <row r="123" spans="1:14" ht="22.8" x14ac:dyDescent="0.25">
      <c r="A123" s="153">
        <v>96</v>
      </c>
      <c r="B123" s="154" t="s">
        <v>1119</v>
      </c>
      <c r="C123" s="131" t="s">
        <v>1120</v>
      </c>
      <c r="D123" s="155" t="s">
        <v>1040</v>
      </c>
      <c r="E123" s="156">
        <v>8</v>
      </c>
      <c r="F123" s="133" t="s">
        <v>1121</v>
      </c>
      <c r="G123" s="133">
        <v>348</v>
      </c>
      <c r="H123" s="157"/>
      <c r="I123" s="157"/>
      <c r="J123" s="133" t="s">
        <v>1122</v>
      </c>
      <c r="K123" s="133">
        <v>930.56</v>
      </c>
      <c r="L123" s="158"/>
      <c r="M123" s="157">
        <f>IF(ISNUMBER(K123/G123),IF(NOT(K123/G123=0),K123/G123, " "), " ")</f>
        <v>2.6740229885057469</v>
      </c>
      <c r="N123" s="155"/>
    </row>
    <row r="124" spans="1:14" ht="22.8" x14ac:dyDescent="0.25">
      <c r="A124" s="153">
        <v>97</v>
      </c>
      <c r="B124" s="154" t="s">
        <v>1123</v>
      </c>
      <c r="C124" s="131" t="s">
        <v>1124</v>
      </c>
      <c r="D124" s="155" t="s">
        <v>1040</v>
      </c>
      <c r="E124" s="156">
        <v>2</v>
      </c>
      <c r="F124" s="133" t="s">
        <v>1125</v>
      </c>
      <c r="G124" s="133">
        <v>4.82</v>
      </c>
      <c r="H124" s="157"/>
      <c r="I124" s="157"/>
      <c r="J124" s="133" t="s">
        <v>1126</v>
      </c>
      <c r="K124" s="133">
        <v>35.14</v>
      </c>
      <c r="L124" s="158"/>
      <c r="M124" s="157">
        <f>IF(ISNUMBER(K124/G124),IF(NOT(K124/G124=0),K124/G124, " "), " ")</f>
        <v>7.2904564315352696</v>
      </c>
      <c r="N124" s="155"/>
    </row>
    <row r="125" spans="1:14" ht="22.8" x14ac:dyDescent="0.25">
      <c r="A125" s="153">
        <v>98</v>
      </c>
      <c r="B125" s="154" t="s">
        <v>1127</v>
      </c>
      <c r="C125" s="131" t="s">
        <v>1128</v>
      </c>
      <c r="D125" s="155" t="s">
        <v>953</v>
      </c>
      <c r="E125" s="156">
        <v>0.2</v>
      </c>
      <c r="F125" s="133" t="s">
        <v>1129</v>
      </c>
      <c r="G125" s="133">
        <v>15.54</v>
      </c>
      <c r="H125" s="157"/>
      <c r="I125" s="157"/>
      <c r="J125" s="133" t="s">
        <v>1130</v>
      </c>
      <c r="K125" s="133">
        <v>72.650000000000006</v>
      </c>
      <c r="L125" s="158"/>
      <c r="M125" s="157">
        <f>IF(ISNUMBER(K125/G125),IF(NOT(K125/G125=0),K125/G125, " "), " ")</f>
        <v>4.6750321750321753</v>
      </c>
      <c r="N125" s="155"/>
    </row>
    <row r="126" spans="1:14" ht="45.6" x14ac:dyDescent="0.25">
      <c r="A126" s="153">
        <v>99</v>
      </c>
      <c r="B126" s="154" t="s">
        <v>1131</v>
      </c>
      <c r="C126" s="131" t="s">
        <v>1132</v>
      </c>
      <c r="D126" s="155" t="s">
        <v>1040</v>
      </c>
      <c r="E126" s="156">
        <v>1</v>
      </c>
      <c r="F126" s="133" t="s">
        <v>1133</v>
      </c>
      <c r="G126" s="133">
        <v>103.75</v>
      </c>
      <c r="H126" s="157"/>
      <c r="I126" s="157"/>
      <c r="J126" s="133" t="s">
        <v>1134</v>
      </c>
      <c r="K126" s="133">
        <v>182.63</v>
      </c>
      <c r="L126" s="158"/>
      <c r="M126" s="157">
        <f>IF(ISNUMBER(K126/G126),IF(NOT(K126/G126=0),K126/G126, " "), " ")</f>
        <v>1.760289156626506</v>
      </c>
      <c r="N126" s="155"/>
    </row>
    <row r="127" spans="1:14" ht="22.8" x14ac:dyDescent="0.25">
      <c r="A127" s="153">
        <v>100</v>
      </c>
      <c r="B127" s="154" t="s">
        <v>1135</v>
      </c>
      <c r="C127" s="131" t="s">
        <v>1136</v>
      </c>
      <c r="D127" s="155" t="s">
        <v>1040</v>
      </c>
      <c r="E127" s="156">
        <v>1</v>
      </c>
      <c r="F127" s="133" t="s">
        <v>1137</v>
      </c>
      <c r="G127" s="133">
        <v>700</v>
      </c>
      <c r="H127" s="157"/>
      <c r="I127" s="157"/>
      <c r="J127" s="133" t="s">
        <v>1138</v>
      </c>
      <c r="K127" s="133">
        <v>896.57</v>
      </c>
      <c r="L127" s="158"/>
      <c r="M127" s="157">
        <f>IF(ISNUMBER(K127/G127),IF(NOT(K127/G127=0),K127/G127, " "), " ")</f>
        <v>1.2808142857142857</v>
      </c>
      <c r="N127" s="155"/>
    </row>
    <row r="128" spans="1:14" ht="22.8" x14ac:dyDescent="0.25">
      <c r="A128" s="153">
        <v>101</v>
      </c>
      <c r="B128" s="154" t="s">
        <v>1139</v>
      </c>
      <c r="C128" s="131" t="s">
        <v>1140</v>
      </c>
      <c r="D128" s="155" t="s">
        <v>1040</v>
      </c>
      <c r="E128" s="156">
        <v>14</v>
      </c>
      <c r="F128" s="133" t="s">
        <v>1141</v>
      </c>
      <c r="G128" s="133">
        <v>34.299999999999997</v>
      </c>
      <c r="H128" s="157"/>
      <c r="I128" s="157"/>
      <c r="J128" s="133" t="s">
        <v>1142</v>
      </c>
      <c r="K128" s="133">
        <v>85.96</v>
      </c>
      <c r="L128" s="158"/>
      <c r="M128" s="157">
        <f>IF(ISNUMBER(K128/G128),IF(NOT(K128/G128=0),K128/G128, " "), " ")</f>
        <v>2.5061224489795917</v>
      </c>
      <c r="N128" s="155"/>
    </row>
    <row r="129" spans="1:14" ht="22.8" x14ac:dyDescent="0.25">
      <c r="A129" s="153">
        <v>102</v>
      </c>
      <c r="B129" s="154" t="s">
        <v>1143</v>
      </c>
      <c r="C129" s="131" t="s">
        <v>1144</v>
      </c>
      <c r="D129" s="155" t="s">
        <v>969</v>
      </c>
      <c r="E129" s="156">
        <v>11.5</v>
      </c>
      <c r="F129" s="133" t="s">
        <v>1145</v>
      </c>
      <c r="G129" s="133">
        <v>194.58</v>
      </c>
      <c r="H129" s="157"/>
      <c r="I129" s="157"/>
      <c r="J129" s="133" t="s">
        <v>1146</v>
      </c>
      <c r="K129" s="133">
        <v>547.16999999999996</v>
      </c>
      <c r="L129" s="158"/>
      <c r="M129" s="157">
        <f>IF(ISNUMBER(K129/G129),IF(NOT(K129/G129=0),K129/G129, " "), " ")</f>
        <v>2.812056737588652</v>
      </c>
      <c r="N129" s="155"/>
    </row>
    <row r="130" spans="1:14" ht="22.8" x14ac:dyDescent="0.25">
      <c r="A130" s="153">
        <v>103</v>
      </c>
      <c r="B130" s="154" t="s">
        <v>1147</v>
      </c>
      <c r="C130" s="131" t="s">
        <v>1148</v>
      </c>
      <c r="D130" s="155" t="s">
        <v>1040</v>
      </c>
      <c r="E130" s="156">
        <v>2</v>
      </c>
      <c r="F130" s="133" t="s">
        <v>1149</v>
      </c>
      <c r="G130" s="133">
        <v>1.9</v>
      </c>
      <c r="H130" s="157"/>
      <c r="I130" s="157"/>
      <c r="J130" s="133" t="s">
        <v>1150</v>
      </c>
      <c r="K130" s="133">
        <v>8.4600000000000009</v>
      </c>
      <c r="L130" s="158"/>
      <c r="M130" s="157">
        <f>IF(ISNUMBER(K130/G130),IF(NOT(K130/G130=0),K130/G130, " "), " ")</f>
        <v>4.4526315789473694</v>
      </c>
      <c r="N130" s="155"/>
    </row>
    <row r="131" spans="1:14" ht="22.8" x14ac:dyDescent="0.25">
      <c r="A131" s="153">
        <v>104</v>
      </c>
      <c r="B131" s="154" t="s">
        <v>1151</v>
      </c>
      <c r="C131" s="131" t="s">
        <v>1152</v>
      </c>
      <c r="D131" s="155" t="s">
        <v>1040</v>
      </c>
      <c r="E131" s="156">
        <v>4</v>
      </c>
      <c r="F131" s="133" t="s">
        <v>1153</v>
      </c>
      <c r="G131" s="133">
        <v>3.88</v>
      </c>
      <c r="H131" s="157"/>
      <c r="I131" s="157"/>
      <c r="J131" s="133" t="s">
        <v>1154</v>
      </c>
      <c r="K131" s="133">
        <v>17.64</v>
      </c>
      <c r="L131" s="158"/>
      <c r="M131" s="157">
        <f>IF(ISNUMBER(K131/G131),IF(NOT(K131/G131=0),K131/G131, " "), " ")</f>
        <v>4.5463917525773194</v>
      </c>
      <c r="N131" s="155"/>
    </row>
    <row r="132" spans="1:14" ht="34.200000000000003" x14ac:dyDescent="0.25">
      <c r="A132" s="153">
        <v>105</v>
      </c>
      <c r="B132" s="154" t="s">
        <v>1155</v>
      </c>
      <c r="C132" s="131" t="s">
        <v>1156</v>
      </c>
      <c r="D132" s="155" t="s">
        <v>1040</v>
      </c>
      <c r="E132" s="156">
        <v>12</v>
      </c>
      <c r="F132" s="133" t="s">
        <v>1157</v>
      </c>
      <c r="G132" s="133">
        <v>149.52000000000001</v>
      </c>
      <c r="H132" s="157"/>
      <c r="I132" s="157"/>
      <c r="J132" s="133" t="s">
        <v>1158</v>
      </c>
      <c r="K132" s="133">
        <v>350.64</v>
      </c>
      <c r="L132" s="158"/>
      <c r="M132" s="157">
        <f>IF(ISNUMBER(K132/G132),IF(NOT(K132/G132=0),K132/G132, " "), " ")</f>
        <v>2.3451043338683784</v>
      </c>
      <c r="N132" s="155"/>
    </row>
    <row r="133" spans="1:14" ht="19.350000000000001" customHeight="1" x14ac:dyDescent="0.25">
      <c r="A133" s="151" t="s">
        <v>1159</v>
      </c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</row>
    <row r="134" spans="1:14" ht="19.350000000000001" customHeight="1" x14ac:dyDescent="0.25">
      <c r="A134" s="127" t="s">
        <v>791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</row>
    <row r="135" spans="1:14" ht="22.8" x14ac:dyDescent="0.25">
      <c r="A135" s="153">
        <v>106</v>
      </c>
      <c r="B135" s="154" t="s">
        <v>1160</v>
      </c>
      <c r="C135" s="131" t="s">
        <v>1161</v>
      </c>
      <c r="D135" s="155" t="s">
        <v>794</v>
      </c>
      <c r="E135" s="156">
        <v>9.5449999999999999</v>
      </c>
      <c r="F135" s="133" t="s">
        <v>752</v>
      </c>
      <c r="G135" s="133"/>
      <c r="H135" s="157"/>
      <c r="I135" s="157"/>
      <c r="J135" s="133" t="s">
        <v>752</v>
      </c>
      <c r="K135" s="133"/>
      <c r="L135" s="158"/>
      <c r="M135" s="157" t="str">
        <f>IF(ISNUMBER(K135/G135),IF(NOT(K135/G135=0),K135/G135, " "), " ")</f>
        <v xml:space="preserve"> </v>
      </c>
      <c r="N135" s="155"/>
    </row>
    <row r="136" spans="1:14" ht="22.8" x14ac:dyDescent="0.25">
      <c r="A136" s="153">
        <v>107</v>
      </c>
      <c r="B136" s="154" t="s">
        <v>1162</v>
      </c>
      <c r="C136" s="131" t="s">
        <v>1163</v>
      </c>
      <c r="D136" s="155" t="s">
        <v>1040</v>
      </c>
      <c r="E136" s="156">
        <v>20</v>
      </c>
      <c r="F136" s="133" t="s">
        <v>752</v>
      </c>
      <c r="G136" s="133"/>
      <c r="H136" s="157"/>
      <c r="I136" s="157"/>
      <c r="J136" s="133" t="s">
        <v>752</v>
      </c>
      <c r="K136" s="133"/>
      <c r="L136" s="158"/>
      <c r="M136" s="157" t="str">
        <f>IF(ISNUMBER(K136/G136),IF(NOT(K136/G136=0),K136/G136, " "), " ")</f>
        <v xml:space="preserve"> </v>
      </c>
      <c r="N136" s="155"/>
    </row>
    <row r="137" spans="1:14" ht="22.8" x14ac:dyDescent="0.25">
      <c r="A137" s="153">
        <v>108</v>
      </c>
      <c r="B137" s="154" t="s">
        <v>1164</v>
      </c>
      <c r="C137" s="131" t="s">
        <v>1165</v>
      </c>
      <c r="D137" s="155" t="s">
        <v>1166</v>
      </c>
      <c r="E137" s="156">
        <v>1.2949999999999999</v>
      </c>
      <c r="F137" s="133" t="s">
        <v>752</v>
      </c>
      <c r="G137" s="133"/>
      <c r="H137" s="157"/>
      <c r="I137" s="157"/>
      <c r="J137" s="133" t="s">
        <v>752</v>
      </c>
      <c r="K137" s="133"/>
      <c r="L137" s="158"/>
      <c r="M137" s="157" t="str">
        <f>IF(ISNUMBER(K137/G137),IF(NOT(K137/G137=0),K137/G137, " "), " ")</f>
        <v xml:space="preserve"> </v>
      </c>
      <c r="N137" s="155"/>
    </row>
    <row r="138" spans="1:14" ht="22.8" x14ac:dyDescent="0.25">
      <c r="A138" s="153">
        <v>109</v>
      </c>
      <c r="B138" s="154" t="s">
        <v>1167</v>
      </c>
      <c r="C138" s="131" t="s">
        <v>1168</v>
      </c>
      <c r="D138" s="155" t="s">
        <v>800</v>
      </c>
      <c r="E138" s="156">
        <v>4.82E-2</v>
      </c>
      <c r="F138" s="133" t="s">
        <v>752</v>
      </c>
      <c r="G138" s="133"/>
      <c r="H138" s="157"/>
      <c r="I138" s="157"/>
      <c r="J138" s="133" t="s">
        <v>752</v>
      </c>
      <c r="K138" s="133"/>
      <c r="L138" s="158"/>
      <c r="M138" s="157" t="str">
        <f>IF(ISNUMBER(K138/G138),IF(NOT(K138/G138=0),K138/G138, " "), " ")</f>
        <v xml:space="preserve"> </v>
      </c>
      <c r="N138" s="155"/>
    </row>
    <row r="139" spans="1:14" ht="22.8" x14ac:dyDescent="0.25">
      <c r="A139" s="159">
        <v>110</v>
      </c>
      <c r="B139" s="160" t="s">
        <v>1169</v>
      </c>
      <c r="C139" s="139" t="s">
        <v>1170</v>
      </c>
      <c r="D139" s="161" t="s">
        <v>800</v>
      </c>
      <c r="E139" s="162">
        <v>0.1018</v>
      </c>
      <c r="F139" s="141" t="s">
        <v>752</v>
      </c>
      <c r="G139" s="141"/>
      <c r="H139" s="163"/>
      <c r="I139" s="163"/>
      <c r="J139" s="141" t="s">
        <v>752</v>
      </c>
      <c r="K139" s="141"/>
      <c r="L139" s="164"/>
      <c r="M139" s="163" t="str">
        <f>IF(ISNUMBER(K139/G139),IF(NOT(K139/G139=0),K139/G139, " "), " ")</f>
        <v xml:space="preserve"> </v>
      </c>
      <c r="N139" s="161"/>
    </row>
    <row r="140" spans="1:14" x14ac:dyDescent="0.25">
      <c r="A140" s="145" t="s">
        <v>662</v>
      </c>
      <c r="B140" s="146"/>
      <c r="C140" s="146"/>
      <c r="D140" s="146"/>
      <c r="E140" s="146"/>
      <c r="F140" s="146"/>
      <c r="G140" s="165">
        <v>23833</v>
      </c>
      <c r="H140" s="166"/>
      <c r="I140" s="166"/>
      <c r="J140" s="166"/>
      <c r="K140" s="165">
        <v>160099</v>
      </c>
      <c r="L140" s="167"/>
      <c r="M140" s="165">
        <f ca="1">IF(ISNUMBER(INDIRECT("K" &amp; ROW())/INDIRECT("G" &amp; ROW())),INDIRECT("K" &amp; ROW())/INDIRECT("G" &amp; ROW()), " ")</f>
        <v>6.7175345109721816</v>
      </c>
      <c r="N140" s="147" t="s">
        <v>1171</v>
      </c>
    </row>
    <row r="141" spans="1:14" x14ac:dyDescent="0.25">
      <c r="A141" s="145" t="s">
        <v>667</v>
      </c>
      <c r="B141" s="146"/>
      <c r="C141" s="146"/>
      <c r="D141" s="146"/>
      <c r="E141" s="146"/>
      <c r="F141" s="146"/>
      <c r="G141" s="165"/>
      <c r="H141" s="166"/>
      <c r="I141" s="166"/>
      <c r="J141" s="166"/>
      <c r="K141" s="165"/>
      <c r="L141" s="167"/>
      <c r="M141" s="165" t="str">
        <f ca="1">IF(ISNUMBER(INDIRECT("K" &amp; ROW())/INDIRECT("G" &amp; ROW())),INDIRECT("K" &amp; ROW())/INDIRECT("G" &amp; ROW()), " ")</f>
        <v xml:space="preserve"> </v>
      </c>
      <c r="N141" s="147" t="s">
        <v>1171</v>
      </c>
    </row>
    <row r="142" spans="1:14" x14ac:dyDescent="0.25">
      <c r="A142" s="145" t="s">
        <v>668</v>
      </c>
      <c r="B142" s="146"/>
      <c r="C142" s="146"/>
      <c r="D142" s="146"/>
      <c r="E142" s="146"/>
      <c r="F142" s="146"/>
      <c r="G142" s="165">
        <v>11025</v>
      </c>
      <c r="H142" s="166"/>
      <c r="I142" s="166"/>
      <c r="J142" s="166"/>
      <c r="K142" s="165">
        <v>121558</v>
      </c>
      <c r="L142" s="167"/>
      <c r="M142" s="165">
        <f ca="1">IF(ISNUMBER(INDIRECT("K" &amp; ROW())/INDIRECT("G" &amp; ROW())),INDIRECT("K" &amp; ROW())/INDIRECT("G" &amp; ROW()), " ")</f>
        <v>11.025668934240363</v>
      </c>
      <c r="N142" s="147" t="s">
        <v>1171</v>
      </c>
    </row>
    <row r="143" spans="1:14" x14ac:dyDescent="0.25">
      <c r="A143" s="145" t="s">
        <v>669</v>
      </c>
      <c r="B143" s="146"/>
      <c r="C143" s="146"/>
      <c r="D143" s="146"/>
      <c r="E143" s="146"/>
      <c r="F143" s="146"/>
      <c r="G143" s="165">
        <v>12605</v>
      </c>
      <c r="H143" s="166"/>
      <c r="I143" s="166"/>
      <c r="J143" s="166"/>
      <c r="K143" s="165">
        <v>37626</v>
      </c>
      <c r="L143" s="167"/>
      <c r="M143" s="165">
        <f ca="1">IF(ISNUMBER(INDIRECT("K" &amp; ROW())/INDIRECT("G" &amp; ROW())),INDIRECT("K" &amp; ROW())/INDIRECT("G" &amp; ROW()), " ")</f>
        <v>2.9850059500198336</v>
      </c>
      <c r="N143" s="147" t="s">
        <v>1171</v>
      </c>
    </row>
    <row r="144" spans="1:14" x14ac:dyDescent="0.25">
      <c r="A144" s="145" t="s">
        <v>670</v>
      </c>
      <c r="B144" s="146"/>
      <c r="C144" s="146"/>
      <c r="D144" s="146"/>
      <c r="E144" s="146"/>
      <c r="F144" s="146"/>
      <c r="G144" s="165">
        <v>226</v>
      </c>
      <c r="H144" s="166"/>
      <c r="I144" s="166"/>
      <c r="J144" s="166"/>
      <c r="K144" s="165">
        <v>1198</v>
      </c>
      <c r="L144" s="167"/>
      <c r="M144" s="165">
        <f ca="1">IF(ISNUMBER(INDIRECT("K" &amp; ROW())/INDIRECT("G" &amp; ROW())),INDIRECT("K" &amp; ROW())/INDIRECT("G" &amp; ROW()), " ")</f>
        <v>5.3008849557522124</v>
      </c>
      <c r="N144" s="147" t="s">
        <v>1171</v>
      </c>
    </row>
    <row r="145" spans="1:14" x14ac:dyDescent="0.25">
      <c r="A145" s="148" t="s">
        <v>671</v>
      </c>
      <c r="B145" s="149"/>
      <c r="C145" s="149"/>
      <c r="D145" s="149"/>
      <c r="E145" s="149"/>
      <c r="F145" s="149"/>
      <c r="G145" s="168">
        <v>9136</v>
      </c>
      <c r="H145" s="169"/>
      <c r="I145" s="169"/>
      <c r="J145" s="169"/>
      <c r="K145" s="168">
        <v>85648</v>
      </c>
      <c r="L145" s="170"/>
      <c r="M145" s="168">
        <f ca="1">IF(ISNUMBER(INDIRECT("K" &amp; ROW())/INDIRECT("G" &amp; ROW())),INDIRECT("K" &amp; ROW())/INDIRECT("G" &amp; ROW()), " ")</f>
        <v>9.3747810858143605</v>
      </c>
      <c r="N145" s="150" t="s">
        <v>1171</v>
      </c>
    </row>
    <row r="146" spans="1:14" x14ac:dyDescent="0.25">
      <c r="A146" s="148" t="s">
        <v>672</v>
      </c>
      <c r="B146" s="149"/>
      <c r="C146" s="149"/>
      <c r="D146" s="149"/>
      <c r="E146" s="149"/>
      <c r="F146" s="149"/>
      <c r="G146" s="168">
        <v>5681</v>
      </c>
      <c r="H146" s="169"/>
      <c r="I146" s="169"/>
      <c r="J146" s="169"/>
      <c r="K146" s="168">
        <v>50069</v>
      </c>
      <c r="L146" s="170"/>
      <c r="M146" s="168">
        <f ca="1">IF(ISNUMBER(INDIRECT("K" &amp; ROW())/INDIRECT("G" &amp; ROW())),INDIRECT("K" &amp; ROW())/INDIRECT("G" &amp; ROW()), " ")</f>
        <v>8.8134131314909343</v>
      </c>
      <c r="N146" s="150" t="s">
        <v>1171</v>
      </c>
    </row>
    <row r="147" spans="1:14" x14ac:dyDescent="0.25">
      <c r="A147" s="148" t="s">
        <v>673</v>
      </c>
      <c r="B147" s="149"/>
      <c r="C147" s="149"/>
      <c r="D147" s="149"/>
      <c r="E147" s="149"/>
      <c r="F147" s="149"/>
      <c r="G147" s="168"/>
      <c r="H147" s="169"/>
      <c r="I147" s="169"/>
      <c r="J147" s="169"/>
      <c r="K147" s="168"/>
      <c r="L147" s="170"/>
      <c r="M147" s="168" t="str">
        <f ca="1">IF(ISNUMBER(INDIRECT("K" &amp; ROW())/INDIRECT("G" &amp; ROW())),INDIRECT("K" &amp; ROW())/INDIRECT("G" &amp; ROW()), " ")</f>
        <v xml:space="preserve"> </v>
      </c>
      <c r="N147" s="150" t="s">
        <v>1171</v>
      </c>
    </row>
    <row r="148" spans="1:14" ht="30" customHeight="1" x14ac:dyDescent="0.25">
      <c r="A148" s="145" t="s">
        <v>674</v>
      </c>
      <c r="B148" s="146"/>
      <c r="C148" s="146"/>
      <c r="D148" s="146"/>
      <c r="E148" s="146"/>
      <c r="F148" s="146"/>
      <c r="G148" s="165">
        <v>5580</v>
      </c>
      <c r="H148" s="166"/>
      <c r="I148" s="166"/>
      <c r="J148" s="166"/>
      <c r="K148" s="165">
        <v>35639</v>
      </c>
      <c r="L148" s="167"/>
      <c r="M148" s="165">
        <f ca="1">IF(ISNUMBER(INDIRECT("K" &amp; ROW())/INDIRECT("G" &amp; ROW())),INDIRECT("K" &amp; ROW())/INDIRECT("G" &amp; ROW()), " ")</f>
        <v>6.3869175627240145</v>
      </c>
      <c r="N148" s="147" t="s">
        <v>1171</v>
      </c>
    </row>
    <row r="149" spans="1:14" ht="30" customHeight="1" x14ac:dyDescent="0.25">
      <c r="A149" s="145" t="s">
        <v>675</v>
      </c>
      <c r="B149" s="146"/>
      <c r="C149" s="146"/>
      <c r="D149" s="146"/>
      <c r="E149" s="146"/>
      <c r="F149" s="146"/>
      <c r="G149" s="165">
        <v>383</v>
      </c>
      <c r="H149" s="166"/>
      <c r="I149" s="166"/>
      <c r="J149" s="166"/>
      <c r="K149" s="165">
        <v>2673</v>
      </c>
      <c r="L149" s="167"/>
      <c r="M149" s="165">
        <f ca="1">IF(ISNUMBER(INDIRECT("K" &amp; ROW())/INDIRECT("G" &amp; ROW())),INDIRECT("K" &amp; ROW())/INDIRECT("G" &amp; ROW()), " ")</f>
        <v>6.9791122715404699</v>
      </c>
      <c r="N149" s="147" t="s">
        <v>1171</v>
      </c>
    </row>
    <row r="150" spans="1:14" ht="30" customHeight="1" x14ac:dyDescent="0.25">
      <c r="A150" s="145" t="s">
        <v>676</v>
      </c>
      <c r="B150" s="146"/>
      <c r="C150" s="146"/>
      <c r="D150" s="146"/>
      <c r="E150" s="146"/>
      <c r="F150" s="146"/>
      <c r="G150" s="165">
        <v>1680</v>
      </c>
      <c r="H150" s="166"/>
      <c r="I150" s="166"/>
      <c r="J150" s="166"/>
      <c r="K150" s="165">
        <v>7218</v>
      </c>
      <c r="L150" s="167"/>
      <c r="M150" s="165">
        <f ca="1">IF(ISNUMBER(INDIRECT("K" &amp; ROW())/INDIRECT("G" &amp; ROW())),INDIRECT("K" &amp; ROW())/INDIRECT("G" &amp; ROW()), " ")</f>
        <v>4.2964285714285717</v>
      </c>
      <c r="N150" s="147" t="s">
        <v>1171</v>
      </c>
    </row>
    <row r="151" spans="1:14" x14ac:dyDescent="0.25">
      <c r="A151" s="145" t="s">
        <v>677</v>
      </c>
      <c r="B151" s="146"/>
      <c r="C151" s="146"/>
      <c r="D151" s="146"/>
      <c r="E151" s="146"/>
      <c r="F151" s="146"/>
      <c r="G151" s="165">
        <v>590</v>
      </c>
      <c r="H151" s="166"/>
      <c r="I151" s="166"/>
      <c r="J151" s="166"/>
      <c r="K151" s="165">
        <v>2609</v>
      </c>
      <c r="L151" s="167"/>
      <c r="M151" s="165">
        <f ca="1">IF(ISNUMBER(INDIRECT("K" &amp; ROW())/INDIRECT("G" &amp; ROW())),INDIRECT("K" &amp; ROW())/INDIRECT("G" &amp; ROW()), " ")</f>
        <v>4.4220338983050844</v>
      </c>
      <c r="N151" s="147" t="s">
        <v>1171</v>
      </c>
    </row>
    <row r="152" spans="1:14" x14ac:dyDescent="0.25">
      <c r="A152" s="145" t="s">
        <v>678</v>
      </c>
      <c r="B152" s="146"/>
      <c r="C152" s="146"/>
      <c r="D152" s="146"/>
      <c r="E152" s="146"/>
      <c r="F152" s="146"/>
      <c r="G152" s="165">
        <v>662</v>
      </c>
      <c r="H152" s="166"/>
      <c r="I152" s="166"/>
      <c r="J152" s="166"/>
      <c r="K152" s="165">
        <v>2806</v>
      </c>
      <c r="L152" s="167"/>
      <c r="M152" s="165">
        <f ca="1">IF(ISNUMBER(INDIRECT("K" &amp; ROW())/INDIRECT("G" &amp; ROW())),INDIRECT("K" &amp; ROW())/INDIRECT("G" &amp; ROW()), " ")</f>
        <v>4.238670694864048</v>
      </c>
      <c r="N152" s="147" t="s">
        <v>1171</v>
      </c>
    </row>
    <row r="153" spans="1:14" x14ac:dyDescent="0.25">
      <c r="A153" s="145" t="s">
        <v>679</v>
      </c>
      <c r="B153" s="146"/>
      <c r="C153" s="146"/>
      <c r="D153" s="146"/>
      <c r="E153" s="146"/>
      <c r="F153" s="146"/>
      <c r="G153" s="165">
        <v>1078</v>
      </c>
      <c r="H153" s="166"/>
      <c r="I153" s="166"/>
      <c r="J153" s="166"/>
      <c r="K153" s="165">
        <v>10548</v>
      </c>
      <c r="L153" s="167"/>
      <c r="M153" s="165">
        <f ca="1">IF(ISNUMBER(INDIRECT("K" &amp; ROW())/INDIRECT("G" &amp; ROW())),INDIRECT("K" &amp; ROW())/INDIRECT("G" &amp; ROW()), " ")</f>
        <v>9.7847866419294984</v>
      </c>
      <c r="N153" s="147" t="s">
        <v>1171</v>
      </c>
    </row>
    <row r="154" spans="1:14" x14ac:dyDescent="0.25">
      <c r="A154" s="145" t="s">
        <v>680</v>
      </c>
      <c r="B154" s="146"/>
      <c r="C154" s="146"/>
      <c r="D154" s="146"/>
      <c r="E154" s="146"/>
      <c r="F154" s="146"/>
      <c r="G154" s="165">
        <v>27733</v>
      </c>
      <c r="H154" s="166"/>
      <c r="I154" s="166"/>
      <c r="J154" s="166"/>
      <c r="K154" s="165">
        <v>228305</v>
      </c>
      <c r="L154" s="167"/>
      <c r="M154" s="165">
        <f ca="1">IF(ISNUMBER(INDIRECT("K" &amp; ROW())/INDIRECT("G" &amp; ROW())),INDIRECT("K" &amp; ROW())/INDIRECT("G" &amp; ROW()), " ")</f>
        <v>8.2322503876248518</v>
      </c>
      <c r="N154" s="147" t="s">
        <v>1171</v>
      </c>
    </row>
    <row r="155" spans="1:14" x14ac:dyDescent="0.25">
      <c r="A155" s="145" t="s">
        <v>681</v>
      </c>
      <c r="B155" s="146"/>
      <c r="C155" s="146"/>
      <c r="D155" s="146"/>
      <c r="E155" s="146"/>
      <c r="F155" s="146"/>
      <c r="G155" s="165">
        <v>71</v>
      </c>
      <c r="H155" s="166"/>
      <c r="I155" s="166"/>
      <c r="J155" s="166"/>
      <c r="K155" s="165">
        <v>649</v>
      </c>
      <c r="L155" s="167"/>
      <c r="M155" s="165">
        <f ca="1">IF(ISNUMBER(INDIRECT("K" &amp; ROW())/INDIRECT("G" &amp; ROW())),INDIRECT("K" &amp; ROW())/INDIRECT("G" &amp; ROW()), " ")</f>
        <v>9.1408450704225359</v>
      </c>
      <c r="N155" s="147" t="s">
        <v>1171</v>
      </c>
    </row>
    <row r="156" spans="1:14" ht="30" customHeight="1" x14ac:dyDescent="0.25">
      <c r="A156" s="145" t="s">
        <v>682</v>
      </c>
      <c r="B156" s="146"/>
      <c r="C156" s="146"/>
      <c r="D156" s="146"/>
      <c r="E156" s="146"/>
      <c r="F156" s="146"/>
      <c r="G156" s="165">
        <v>136</v>
      </c>
      <c r="H156" s="166"/>
      <c r="I156" s="166"/>
      <c r="J156" s="166"/>
      <c r="K156" s="165">
        <v>961</v>
      </c>
      <c r="L156" s="167"/>
      <c r="M156" s="165">
        <f ca="1">IF(ISNUMBER(INDIRECT("K" &amp; ROW())/INDIRECT("G" &amp; ROW())),INDIRECT("K" &amp; ROW())/INDIRECT("G" &amp; ROW()), " ")</f>
        <v>7.0661764705882355</v>
      </c>
      <c r="N156" s="147" t="s">
        <v>1171</v>
      </c>
    </row>
    <row r="157" spans="1:14" x14ac:dyDescent="0.25">
      <c r="A157" s="145" t="s">
        <v>683</v>
      </c>
      <c r="B157" s="146"/>
      <c r="C157" s="146"/>
      <c r="D157" s="146"/>
      <c r="E157" s="146"/>
      <c r="F157" s="146"/>
      <c r="G157" s="165">
        <v>600</v>
      </c>
      <c r="H157" s="166"/>
      <c r="I157" s="166"/>
      <c r="J157" s="166"/>
      <c r="K157" s="165">
        <v>3559</v>
      </c>
      <c r="L157" s="167"/>
      <c r="M157" s="165">
        <f ca="1">IF(ISNUMBER(INDIRECT("K" &amp; ROW())/INDIRECT("G" &amp; ROW())),INDIRECT("K" &amp; ROW())/INDIRECT("G" &amp; ROW()), " ")</f>
        <v>5.9316666666666666</v>
      </c>
      <c r="N157" s="147" t="s">
        <v>1171</v>
      </c>
    </row>
    <row r="158" spans="1:14" x14ac:dyDescent="0.25">
      <c r="A158" s="145" t="s">
        <v>684</v>
      </c>
      <c r="B158" s="146"/>
      <c r="C158" s="146"/>
      <c r="D158" s="146"/>
      <c r="E158" s="146"/>
      <c r="F158" s="146"/>
      <c r="G158" s="165">
        <v>137</v>
      </c>
      <c r="H158" s="166"/>
      <c r="I158" s="166"/>
      <c r="J158" s="166"/>
      <c r="K158" s="165">
        <v>849</v>
      </c>
      <c r="L158" s="167"/>
      <c r="M158" s="165">
        <f ca="1">IF(ISNUMBER(INDIRECT("K" &amp; ROW())/INDIRECT("G" &amp; ROW())),INDIRECT("K" &amp; ROW())/INDIRECT("G" &amp; ROW()), " ")</f>
        <v>6.1970802919708028</v>
      </c>
      <c r="N158" s="147" t="s">
        <v>1171</v>
      </c>
    </row>
    <row r="159" spans="1:14" x14ac:dyDescent="0.25">
      <c r="A159" s="145" t="s">
        <v>685</v>
      </c>
      <c r="B159" s="146"/>
      <c r="C159" s="146"/>
      <c r="D159" s="146"/>
      <c r="E159" s="146"/>
      <c r="F159" s="146"/>
      <c r="G159" s="165">
        <v>38650</v>
      </c>
      <c r="H159" s="166"/>
      <c r="I159" s="166"/>
      <c r="J159" s="166"/>
      <c r="K159" s="165">
        <v>295816</v>
      </c>
      <c r="L159" s="167"/>
      <c r="M159" s="165">
        <f ca="1">IF(ISNUMBER(INDIRECT("K" &amp; ROW())/INDIRECT("G" &amp; ROW())),INDIRECT("K" &amp; ROW())/INDIRECT("G" &amp; ROW()), " ")</f>
        <v>7.653712807244502</v>
      </c>
      <c r="N159" s="147" t="s">
        <v>1171</v>
      </c>
    </row>
    <row r="160" spans="1:14" ht="30" customHeight="1" x14ac:dyDescent="0.25">
      <c r="A160" s="145" t="s">
        <v>686</v>
      </c>
      <c r="B160" s="146"/>
      <c r="C160" s="146"/>
      <c r="D160" s="146"/>
      <c r="E160" s="146"/>
      <c r="F160" s="146"/>
      <c r="G160" s="165">
        <v>2740.36</v>
      </c>
      <c r="H160" s="166"/>
      <c r="I160" s="166"/>
      <c r="J160" s="166"/>
      <c r="K160" s="165">
        <v>10928.57</v>
      </c>
      <c r="L160" s="167"/>
      <c r="M160" s="165">
        <f ca="1">IF(ISNUMBER(INDIRECT("K" &amp; ROW())/INDIRECT("G" &amp; ROW())),INDIRECT("K" &amp; ROW())/INDIRECT("G" &amp; ROW()), " ")</f>
        <v>3.9880052255907978</v>
      </c>
      <c r="N160" s="147" t="s">
        <v>1171</v>
      </c>
    </row>
    <row r="161" spans="1:14" x14ac:dyDescent="0.25">
      <c r="A161" s="148" t="s">
        <v>687</v>
      </c>
      <c r="B161" s="149"/>
      <c r="C161" s="149"/>
      <c r="D161" s="149"/>
      <c r="E161" s="149"/>
      <c r="F161" s="149"/>
      <c r="G161" s="168">
        <v>41390.36</v>
      </c>
      <c r="H161" s="169"/>
      <c r="I161" s="169"/>
      <c r="J161" s="169"/>
      <c r="K161" s="168">
        <v>306744.57</v>
      </c>
      <c r="L161" s="170"/>
      <c r="M161" s="168">
        <f ca="1">IF(ISNUMBER(INDIRECT("K" &amp; ROW())/INDIRECT("G" &amp; ROW())),INDIRECT("K" &amp; ROW())/INDIRECT("G" &amp; ROW()), " ")</f>
        <v>7.4110147870180398</v>
      </c>
      <c r="N161" s="150" t="s">
        <v>1171</v>
      </c>
    </row>
    <row r="162" spans="1:14" x14ac:dyDescent="0.25">
      <c r="A162" s="48"/>
      <c r="G162" s="67"/>
      <c r="H162" s="68"/>
      <c r="I162" s="68"/>
      <c r="J162" s="68"/>
      <c r="K162" s="67"/>
      <c r="L162" s="69"/>
      <c r="M162" s="67"/>
      <c r="N162" s="48"/>
    </row>
    <row r="163" spans="1:14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70"/>
      <c r="M163" s="29"/>
      <c r="N163" s="29"/>
    </row>
    <row r="164" spans="1:14" x14ac:dyDescent="0.25">
      <c r="A164" s="75" t="s">
        <v>69</v>
      </c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70"/>
      <c r="M164" s="29"/>
      <c r="N164" s="29"/>
    </row>
    <row r="165" spans="1:14" x14ac:dyDescent="0.25">
      <c r="A165" s="3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70"/>
      <c r="M165" s="29"/>
      <c r="N165" s="29"/>
    </row>
    <row r="166" spans="1:14" x14ac:dyDescent="0.25">
      <c r="A166" s="75" t="s">
        <v>70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70"/>
      <c r="M166" s="29"/>
      <c r="N166" s="29"/>
    </row>
  </sheetData>
  <mergeCells count="55">
    <mergeCell ref="A158:F158"/>
    <mergeCell ref="A159:F159"/>
    <mergeCell ref="A160:F160"/>
    <mergeCell ref="A161:F161"/>
    <mergeCell ref="A152:F152"/>
    <mergeCell ref="A153:F153"/>
    <mergeCell ref="A154:F154"/>
    <mergeCell ref="A155:F155"/>
    <mergeCell ref="A156:F156"/>
    <mergeCell ref="A157:F157"/>
    <mergeCell ref="A146:F146"/>
    <mergeCell ref="A147:F147"/>
    <mergeCell ref="A148:F148"/>
    <mergeCell ref="A149:F149"/>
    <mergeCell ref="A150:F150"/>
    <mergeCell ref="A151:F151"/>
    <mergeCell ref="A140:F140"/>
    <mergeCell ref="A141:F141"/>
    <mergeCell ref="A142:F142"/>
    <mergeCell ref="A143:F143"/>
    <mergeCell ref="A144:F144"/>
    <mergeCell ref="A145:F145"/>
    <mergeCell ref="A24:N24"/>
    <mergeCell ref="A25:N25"/>
    <mergeCell ref="A42:N42"/>
    <mergeCell ref="A54:N54"/>
    <mergeCell ref="A133:N133"/>
    <mergeCell ref="A134:N13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2015-03-18T16:43:04Z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