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3" i="16"/>
  <c r="M42" i="16"/>
  <c r="M40" i="16"/>
  <c r="M41" i="16"/>
  <c r="M35" i="16"/>
  <c r="M36" i="16"/>
  <c r="M37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<sst xmlns="http://schemas.openxmlformats.org/spreadsheetml/2006/main" count="230" uniqueCount="152">
  <si>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</si>
  <si>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</si>
  <si>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</si>
  <si>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</si>
  <si>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</si>
  <si>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</si>
  <si>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</si>
  <si>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</si>
  <si>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</si>
  <si>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</si>
  <si>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</si>
  <si>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</si>
  <si>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</si>
  <si>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</si>
  <si>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</si>
  <si>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</si>
  <si>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</si>
  <si>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</si>
  <si>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</si>
  <si>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</si>
  <si>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</si>
  <si>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</si>
  <si>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</si>
  <si>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</si>
  <si>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</si>
  <si>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</si>
  <si>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</si>
  <si>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</si>
  <si>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</si>
  <si>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</si>
  <si>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</si>
  <si>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</si>
  <si>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</si>
  <si>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</si>
  <si>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</si>
  <si>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</si>
  <si>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</si>
  <si>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</si>
  <si>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</si>
  <si>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</si>
  <si>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</si>
  <si>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</si>
  <si>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</si>
  <si>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</si>
  <si>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</si>
  <si>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</si>
  <si>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</si>
  <si>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</si>
  <si>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</si>
  <si>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</si>
  <si>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</si>
  <si>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</si>
  <si>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</si>
  <si>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</si>
  <si>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</si>
  <si>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</si>
  <si>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</si>
  <si>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</si>
  <si>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</si>
  <si>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</si>
  <si>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</si>
  <si>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</si>
  <si>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</si>
  <si>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</si>
  <si>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</si>
  <si>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</si>
  <si>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</si>
  <si>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</si>
  <si>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</si>
  <si>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8а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</si>
  <si>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</si>
  <si>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</si>
  <si>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</si>
  <si>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</si>
  <si>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</si>
  <si>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</si>
  <si>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</si>
  <si>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</si>
  <si>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</si>
  <si>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</si>
  <si>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</si>
  <si>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</si>
  <si>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</si>
  <si>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</si>
  <si>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</si>
  <si>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</si>
  <si>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680,97
438,98
335,69</t>
  </si>
  <si>
    <t>516,45
_____
164,52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</si>
  <si>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</si>
  <si>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</si>
  <si>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</si>
  <si>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</si>
  <si>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</si>
  <si>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</si>
  <si>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</si>
  <si>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</si>
  <si>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</si>
  <si>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</si>
  <si>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</si>
  <si>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</si>
  <si>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</si>
  <si>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302,61
_____
92,79</t>
  </si>
  <si>
    <t>3335,08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</si>
  <si>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</si>
  <si>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</si>
  <si>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</si>
  <si>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</si>
  <si>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</si>
  <si>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</si>
  <si>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</si>
  <si>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</si>
  <si>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</si>
  <si>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</si>
  <si>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</si>
  <si>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</si>
  <si>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</si>
  <si>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</si>
  <si>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</si>
  <si>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</si>
  <si>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</si>
  <si>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</si>
  <si>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</si>
  <si>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</si>
  <si>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</si>
  <si>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</si>
  <si>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</si>
  <si>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</si>
  <si>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</si>
  <si>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</si>
  <si>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</si>
  <si>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</si>
  <si>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</si>
  <si>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</si>
  <si>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</si>
  <si>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</si>
  <si>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</si>
  <si>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</si>
  <si>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</si>
  <si>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</si>
  <si>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</si>
  <si>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</si>
  <si>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</si>
  <si>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</si>
  <si>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</si>
  <si>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</si>
  <si>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</si>
  <si>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</si>
  <si>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</si>
  <si>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</si>
  <si>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</si>
  <si>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</si>
  <si>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Пушкина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</si>
</sst>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150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151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849.32/1000</f>
        <v>0.84932000000000007</v>
      </c>
      <c r="I27" s="122"/>
      <c r="J27" s="35" t="s">
        <v>6</v>
      </c>
      <c r="K27" s="123">
        <f>8597.7/1000</f>
        <v>8.5977000000000015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849.32/1000</f>
        <v>0.84932000000000007</v>
      </c>
      <c r="I29" s="122"/>
      <c r="J29" s="35" t="s">
        <v>6</v>
      </c>
      <c r="K29" s="123">
        <f>8597.7/1000</f>
        <v>8.5977000000000015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2.589E-2</v>
      </c>
      <c r="I30" s="122"/>
      <c r="J30" s="35" t="s">
        <v>8</v>
      </c>
      <c r="K30" s="123">
        <f>(X14+X15)/1000</f>
        <v>2.589E-2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302.61/1000</f>
        <v>0.30260999999999999</v>
      </c>
      <c r="I31" s="122"/>
      <c r="J31" s="35" t="s">
        <v>6</v>
      </c>
      <c r="K31" s="123">
        <f>3335.08/1000</f>
        <v>3.33508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3335.08</v>
      </c>
      <c r="Z31" s="72">
        <v>2834.82</v>
      </c>
      <c r="AA31" s="72">
        <v>2167.8000000000002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72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176.13</v>
      </c>
      <c r="J42" s="84"/>
      <c r="K42" s="84" t="s">
        <v>81</v>
      </c>
      <c r="L42" s="85">
        <v>1941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100</v>
      </c>
      <c r="B46" s="151"/>
      <c r="C46" s="151"/>
      <c r="D46" s="151"/>
      <c r="E46" s="151"/>
      <c r="F46" s="151"/>
      <c r="G46" s="151"/>
      <c r="H46" s="92">
        <v>395.4</v>
      </c>
      <c r="I46" s="92" t="s">
        <v>101</v>
      </c>
      <c r="J46" s="92"/>
      <c r="K46" s="92">
        <v>3595.08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103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104</v>
      </c>
      <c r="B48" s="151"/>
      <c r="C48" s="151"/>
      <c r="D48" s="151"/>
      <c r="E48" s="151"/>
      <c r="F48" s="151"/>
      <c r="G48" s="151"/>
      <c r="H48" s="92">
        <v>302.61</v>
      </c>
      <c r="I48" s="92"/>
      <c r="J48" s="92"/>
      <c r="K48" s="92">
        <v>3335.08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105</v>
      </c>
      <c r="B49" s="151"/>
      <c r="C49" s="151"/>
      <c r="D49" s="151"/>
      <c r="E49" s="151"/>
      <c r="F49" s="151"/>
      <c r="G49" s="151"/>
      <c r="H49" s="92">
        <v>92.79</v>
      </c>
      <c r="I49" s="92"/>
      <c r="J49" s="92"/>
      <c r="K49" s="92">
        <v>260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106</v>
      </c>
      <c r="B50" s="140"/>
      <c r="C50" s="140"/>
      <c r="D50" s="140"/>
      <c r="E50" s="140"/>
      <c r="F50" s="140"/>
      <c r="G50" s="140"/>
      <c r="H50" s="93">
        <v>257.22000000000003</v>
      </c>
      <c r="I50" s="93"/>
      <c r="J50" s="93"/>
      <c r="K50" s="93">
        <v>2834.82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107</v>
      </c>
      <c r="B51" s="140"/>
      <c r="C51" s="140"/>
      <c r="D51" s="140"/>
      <c r="E51" s="140"/>
      <c r="F51" s="140"/>
      <c r="G51" s="140"/>
      <c r="H51" s="93">
        <v>196.7</v>
      </c>
      <c r="I51" s="93"/>
      <c r="J51" s="93"/>
      <c r="K51" s="93">
        <v>2167.8000000000002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108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109</v>
      </c>
      <c r="B53" s="151"/>
      <c r="C53" s="151"/>
      <c r="D53" s="151"/>
      <c r="E53" s="151"/>
      <c r="F53" s="151"/>
      <c r="G53" s="151"/>
      <c r="H53" s="92">
        <v>849.32</v>
      </c>
      <c r="I53" s="92"/>
      <c r="J53" s="92"/>
      <c r="K53" s="92">
        <v>8597.7000000000007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110</v>
      </c>
      <c r="B54" s="151"/>
      <c r="C54" s="151"/>
      <c r="D54" s="151"/>
      <c r="E54" s="151"/>
      <c r="F54" s="151"/>
      <c r="G54" s="151"/>
      <c r="H54" s="92">
        <v>849.32</v>
      </c>
      <c r="I54" s="92"/>
      <c r="J54" s="92"/>
      <c r="K54" s="92">
        <v>8597.7000000000007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111</v>
      </c>
      <c r="B55" s="140"/>
      <c r="C55" s="140"/>
      <c r="D55" s="140"/>
      <c r="E55" s="140"/>
      <c r="F55" s="140"/>
      <c r="G55" s="140"/>
      <c r="H55" s="93">
        <v>849.32</v>
      </c>
      <c r="I55" s="93"/>
      <c r="J55" s="93"/>
      <c r="K55" s="93">
        <v>8597.7000000000007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849.32/1000</f>
        <v>0.84932000000000007</v>
      </c>
      <c r="H11" s="122"/>
      <c r="I11" s="55" t="s">
        <v>6</v>
      </c>
      <c r="J11" s="123">
        <f>8597.7/1000</f>
        <v>8.5977000000000015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849.32/1000</f>
        <v>0.84932000000000007</v>
      </c>
      <c r="H13" s="166"/>
      <c r="I13" s="55" t="s">
        <v>6</v>
      </c>
      <c r="J13" s="123">
        <f>8597.7/1000</f>
        <v>8.5977000000000015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2.589E-2</v>
      </c>
      <c r="H14" s="122"/>
      <c r="I14" s="55" t="s">
        <v>8</v>
      </c>
      <c r="J14" s="123">
        <f>(P14+P15)/1000</f>
        <v>2.589E-2</v>
      </c>
      <c r="K14" s="124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302.61/1000</f>
        <v>0.30260999999999999</v>
      </c>
      <c r="H15" s="159"/>
      <c r="I15" s="55" t="s">
        <v>6</v>
      </c>
      <c r="J15" s="123">
        <f>3335.08/1000</f>
        <v>3.33508</v>
      </c>
      <c r="K15" s="124"/>
      <c r="L15" s="59">
        <v>3335.08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4.75</v>
      </c>
      <c r="F26" s="84" t="s">
        <v>117</v>
      </c>
      <c r="G26" s="84">
        <v>46.84</v>
      </c>
      <c r="H26" s="98"/>
      <c r="I26" s="98"/>
      <c r="J26" s="84" t="s">
        <v>118</v>
      </c>
      <c r="K26" s="84">
        <v>516.23</v>
      </c>
      <c r="L26" s="99"/>
      <c r="M26" s="98">
        <f>IF(ISNUMBER(K26/G26),IF(NOT(K26/G26=0),K26/G26, " "), " ")</f>
        <v>11.021135781383432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0.85</v>
      </c>
      <c r="F27" s="84" t="s">
        <v>121</v>
      </c>
      <c r="G27" s="84">
        <v>9.16</v>
      </c>
      <c r="H27" s="98"/>
      <c r="I27" s="98"/>
      <c r="J27" s="84" t="s">
        <v>122</v>
      </c>
      <c r="K27" s="84">
        <v>101.03</v>
      </c>
      <c r="L27" s="99"/>
      <c r="M27" s="98">
        <f>IF(ISNUMBER(K27/G27),IF(NOT(K27/G27=0),K27/G27, " "), " ")</f>
        <v>11.029475982532752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20.05</v>
      </c>
      <c r="F29" s="84" t="s">
        <v>129</v>
      </c>
      <c r="G29" s="84">
        <v>243.81</v>
      </c>
      <c r="H29" s="98"/>
      <c r="I29" s="98"/>
      <c r="J29" s="84" t="s">
        <v>130</v>
      </c>
      <c r="K29" s="84">
        <v>2686.9</v>
      </c>
      <c r="L29" s="99"/>
      <c r="M29" s="98">
        <f>IF(ISNUMBER(K29/G29),IF(NOT(K29/G29=0),K29/G29, " "), " ")</f>
        <v>11.020466756900866</v>
      </c>
      <c r="N29" s="96"/>
    </row>
    <row r="30" spans="1:23" ht="19.350000000000001" customHeight="1" x14ac:dyDescent="0.25">
      <c r="A30" s="148" t="s">
        <v>131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1.2</v>
      </c>
      <c r="F31" s="84" t="s">
        <v>135</v>
      </c>
      <c r="G31" s="84">
        <v>35.4</v>
      </c>
      <c r="H31" s="98">
        <v>58.8</v>
      </c>
      <c r="I31" s="98">
        <v>70.56</v>
      </c>
      <c r="J31" s="84" t="s">
        <v>136</v>
      </c>
      <c r="K31" s="84">
        <v>72.180000000000007</v>
      </c>
      <c r="L31" s="99"/>
      <c r="M31" s="98">
        <f>IF(ISNUMBER(K31/G31),IF(NOT(K31/G31=0),K31/G31, " "), " ")</f>
        <v>2.0389830508474578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12</v>
      </c>
      <c r="F33" s="90" t="s">
        <v>146</v>
      </c>
      <c r="G33" s="90">
        <v>51.12</v>
      </c>
      <c r="H33" s="104">
        <v>13.42</v>
      </c>
      <c r="I33" s="104">
        <v>161.04</v>
      </c>
      <c r="J33" s="90" t="s">
        <v>147</v>
      </c>
      <c r="K33" s="90">
        <v>164.52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50" t="s">
        <v>100</v>
      </c>
      <c r="B34" s="151"/>
      <c r="C34" s="151"/>
      <c r="D34" s="151"/>
      <c r="E34" s="151"/>
      <c r="F34" s="151"/>
      <c r="G34" s="106">
        <v>395.4</v>
      </c>
      <c r="H34" s="107"/>
      <c r="I34" s="107"/>
      <c r="J34" s="107"/>
      <c r="K34" s="106">
        <v>3595.08</v>
      </c>
      <c r="L34" s="108"/>
      <c r="M34" s="106">
        <f t="shared" ref="M34:M43" ca="1" si="0">IF(ISNUMBER(INDIRECT("K" &amp; ROW())/INDIRECT("G" &amp; ROW())),INDIRECT("K" &amp; ROW())/INDIRECT("G" &amp; ROW()), " ")</f>
        <v>9.0922610015174516</v>
      </c>
      <c r="N34" s="92" t="s">
        <v>149</v>
      </c>
    </row>
    <row r="35" spans="1:14" x14ac:dyDescent="0.25">
      <c r="A35" s="150" t="s">
        <v>103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50" t="s">
        <v>104</v>
      </c>
      <c r="B36" s="151"/>
      <c r="C36" s="151"/>
      <c r="D36" s="151"/>
      <c r="E36" s="151"/>
      <c r="F36" s="151"/>
      <c r="G36" s="106">
        <v>302.61</v>
      </c>
      <c r="H36" s="107"/>
      <c r="I36" s="107"/>
      <c r="J36" s="107"/>
      <c r="K36" s="106">
        <v>3335.08</v>
      </c>
      <c r="L36" s="108"/>
      <c r="M36" s="106">
        <f t="shared" ca="1" si="0"/>
        <v>11.021050196622715</v>
      </c>
      <c r="N36" s="92" t="s">
        <v>149</v>
      </c>
    </row>
    <row r="37" spans="1:14" x14ac:dyDescent="0.25">
      <c r="A37" s="150" t="s">
        <v>105</v>
      </c>
      <c r="B37" s="151"/>
      <c r="C37" s="151"/>
      <c r="D37" s="151"/>
      <c r="E37" s="151"/>
      <c r="F37" s="151"/>
      <c r="G37" s="106">
        <v>92.79</v>
      </c>
      <c r="H37" s="107"/>
      <c r="I37" s="107"/>
      <c r="J37" s="107"/>
      <c r="K37" s="106">
        <v>260</v>
      </c>
      <c r="L37" s="108"/>
      <c r="M37" s="106">
        <f t="shared" ca="1" si="0"/>
        <v>2.8020260803965944</v>
      </c>
      <c r="N37" s="92" t="s">
        <v>149</v>
      </c>
    </row>
    <row r="38" spans="1:14" x14ac:dyDescent="0.25">
      <c r="A38" s="139" t="s">
        <v>106</v>
      </c>
      <c r="B38" s="140"/>
      <c r="C38" s="140"/>
      <c r="D38" s="140"/>
      <c r="E38" s="140"/>
      <c r="F38" s="140"/>
      <c r="G38" s="109">
        <v>257.22000000000003</v>
      </c>
      <c r="H38" s="110"/>
      <c r="I38" s="110"/>
      <c r="J38" s="110"/>
      <c r="K38" s="109">
        <v>2834.82</v>
      </c>
      <c r="L38" s="111"/>
      <c r="M38" s="109">
        <f t="shared" ca="1" si="0"/>
        <v>11.020993701889433</v>
      </c>
      <c r="N38" s="93" t="s">
        <v>149</v>
      </c>
    </row>
    <row r="39" spans="1:14" x14ac:dyDescent="0.25">
      <c r="A39" s="139" t="s">
        <v>107</v>
      </c>
      <c r="B39" s="140"/>
      <c r="C39" s="140"/>
      <c r="D39" s="140"/>
      <c r="E39" s="140"/>
      <c r="F39" s="140"/>
      <c r="G39" s="109">
        <v>196.7</v>
      </c>
      <c r="H39" s="110"/>
      <c r="I39" s="110"/>
      <c r="J39" s="110"/>
      <c r="K39" s="109">
        <v>2167.8000000000002</v>
      </c>
      <c r="L39" s="111"/>
      <c r="M39" s="109">
        <f t="shared" ca="1" si="0"/>
        <v>11.020843924758518</v>
      </c>
      <c r="N39" s="93" t="s">
        <v>149</v>
      </c>
    </row>
    <row r="40" spans="1:14" x14ac:dyDescent="0.25">
      <c r="A40" s="139" t="s">
        <v>108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50" t="s">
        <v>109</v>
      </c>
      <c r="B41" s="151"/>
      <c r="C41" s="151"/>
      <c r="D41" s="151"/>
      <c r="E41" s="151"/>
      <c r="F41" s="151"/>
      <c r="G41" s="106">
        <v>849.32</v>
      </c>
      <c r="H41" s="107"/>
      <c r="I41" s="107"/>
      <c r="J41" s="107"/>
      <c r="K41" s="106">
        <v>8597.7000000000007</v>
      </c>
      <c r="L41" s="108"/>
      <c r="M41" s="106">
        <f t="shared" ca="1" si="0"/>
        <v>10.123039608157114</v>
      </c>
      <c r="N41" s="92" t="s">
        <v>149</v>
      </c>
    </row>
    <row r="42" spans="1:14" x14ac:dyDescent="0.25">
      <c r="A42" s="150" t="s">
        <v>110</v>
      </c>
      <c r="B42" s="151"/>
      <c r="C42" s="151"/>
      <c r="D42" s="151"/>
      <c r="E42" s="151"/>
      <c r="F42" s="151"/>
      <c r="G42" s="106">
        <v>849.32</v>
      </c>
      <c r="H42" s="107"/>
      <c r="I42" s="107"/>
      <c r="J42" s="107"/>
      <c r="K42" s="106">
        <v>8597.7000000000007</v>
      </c>
      <c r="L42" s="108"/>
      <c r="M42" s="106">
        <f t="shared" ca="1" si="0"/>
        <v>10.123039608157114</v>
      </c>
      <c r="N42" s="92" t="s">
        <v>149</v>
      </c>
    </row>
    <row r="43" spans="1:14" x14ac:dyDescent="0.25">
      <c r="A43" s="139" t="s">
        <v>111</v>
      </c>
      <c r="B43" s="140"/>
      <c r="C43" s="140"/>
      <c r="D43" s="140"/>
      <c r="E43" s="140"/>
      <c r="F43" s="140"/>
      <c r="G43" s="109">
        <v>849.32</v>
      </c>
      <c r="H43" s="110"/>
      <c r="I43" s="110"/>
      <c r="J43" s="110"/>
      <c r="K43" s="109">
        <v>8597.7000000000007</v>
      </c>
      <c r="L43" s="111"/>
      <c r="M43" s="109">
        <f t="shared" ca="1" si="0"/>
        <v>10.123039608157114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