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61" i="16"/>
  <c r="M6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2" i="8"/>
  <c r="K111" i="8"/>
  <c r="H112" i="8"/>
  <c r="H111" i="8"/>
  <c r="J14" i="16"/>
  <c r="G14" i="16"/>
  <c r="K30" i="8"/>
  <c r="H30" i="8"/>
  <c r="A18" i="16"/>
  <c r="B34" i="8"/>
  <c r="M63" i="16"/>
  <c r="M67" i="16"/>
  <c r="M71" i="16"/>
  <c r="M75" i="16"/>
  <c r="M64" i="16"/>
  <c r="M68" i="16"/>
  <c r="M72" i="16"/>
  <c r="M76" i="16"/>
  <c r="M70" i="16"/>
  <c r="M65" i="16"/>
  <c r="M69" i="16"/>
  <c r="M73" i="16"/>
  <c r="M77" i="16"/>
  <c r="M66" i="16"/>
  <c r="M7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1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<sst xmlns="http://schemas.openxmlformats.org/spreadsheetml/2006/main" count="592" uniqueCount="359">
  <si>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</si>
  <si>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</si>
  <si>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</si>
  <si>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</si>
  <si>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</si>
  <si>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</si>
  <si>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</si>
  <si>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</si>
  <si>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</si>
  <si>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</si>
  <si>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</si>
  <si>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</si>
  <si>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</si>
  <si>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</si>
  <si>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</si>
  <si>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</si>
  <si>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</si>
  <si>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</si>
  <si>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</si>
  <si>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</si>
  <si>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</si>
  <si>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</si>
  <si>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</si>
  <si>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</si>
  <si>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</si>
  <si>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</si>
  <si>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</si>
  <si>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</si>
  <si>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</si>
  <si>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</si>
  <si>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</si>
  <si>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</si>
  <si>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</si>
  <si>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</si>
  <si>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</si>
  <si>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</si>
  <si>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</si>
  <si>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</si>
  <si>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</si>
  <si>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</si>
  <si>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</si>
  <si>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</si>
  <si>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</si>
  <si>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</si>
  <si>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</si>
  <si>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</si>
  <si>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</si>
  <si>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</si>
  <si>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</si>
  <si>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</si>
  <si>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</si>
  <si>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</si>
  <si>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</si>
  <si>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</si>
  <si>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</si>
  <si>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</si>
  <si>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</si>
  <si>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</si>
  <si>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</si>
  <si>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</si>
  <si>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</si>
  <si>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</si>
  <si>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</si>
  <si>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</si>
  <si>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</si>
  <si>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</si>
  <si>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</si>
  <si>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</si>
  <si>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Пушкина 10а</t>
  </si>
  <si>
    <t>Сдал:  _________________ //</t>
  </si>
  <si>
    <t>Принял:  _________________ //</t>
  </si>
  <si>
    <t>Раздел 1. ЯНВАРЬ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</si>
  <si>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</si>
  <si>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</si>
  <si>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</si>
  <si>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</si>
  <si>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</si>
  <si>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</si>
  <si>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</si>
  <si>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</t>
  </si>
  <si>
    <t>Раздел 2. ФЕВРАЛЬ</t>
  </si>
  <si>
    <t>кв.3</t>
  </si>
  <si>
    <t>ТЕРр65-23-2
Слив и наполнение водой системы отопления: с осмотром системы
1000 м3 объема здания
НР 63%=74%*0.85 от ФОТ
СП 40%=50%*0.8 от ФОТ</t>
  </si>
  <si>
    <t>0,075
63
40</t>
  </si>
  <si>
    <t>1
1
1</t>
  </si>
  <si>
    <t>11
7
4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</si>
  <si>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</si>
  <si>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</si>
  <si>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</si>
  <si>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</si>
  <si>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</si>
  <si>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105
90
49</t>
  </si>
  <si>
    <t>102
_____
3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</si>
  <si>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</si>
  <si>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</si>
  <si>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</si>
  <si>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</si>
  <si>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116</t>
  </si>
  <si>
    <t>М</t>
  </si>
  <si>
    <t>кв.17</t>
  </si>
  <si>
    <t>ТЕРр65-16-3
Смена сгонов у трубопроводов диаметром: до 50 мм
100 сгонов
НР 88%=103%*0.85 от ФОТ
СП 48%=60%*0.8 от ФОТ</t>
  </si>
  <si>
    <t>854,13
_____
4419,66</t>
  </si>
  <si>
    <t>3,71
_____
1,54</t>
  </si>
  <si>
    <t>53
9
5</t>
  </si>
  <si>
    <t>9
_____
44</t>
  </si>
  <si>
    <t>246
83
45</t>
  </si>
  <si>
    <t>94
_____
152</t>
  </si>
  <si>
    <t>МАРТ</t>
  </si>
  <si>
    <t>Подвал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</si>
  <si>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НР 88%=103%*0.85 от ФОТ
СП 48%=60%*0.8 от ФОТ</t>
  </si>
  <si>
    <t>0,004
88
48</t>
  </si>
  <si>
    <t>2225,28
_____
2927,89</t>
  </si>
  <si>
    <t>21
9
5</t>
  </si>
  <si>
    <t>9
_____
12</t>
  </si>
  <si>
    <t>124
86
47</t>
  </si>
  <si>
    <t>98
_____
24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</si>
  <si>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</si>
  <si>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</si>
  <si>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</si>
  <si>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</si>
  <si>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</si>
  <si>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74
33
18</t>
  </si>
  <si>
    <t>38
_____
36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</si>
  <si>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</si>
  <si>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</si>
  <si>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12</t>
  </si>
  <si>
    <t xml:space="preserve">
_____
29</t>
  </si>
  <si>
    <t>Раздел 3. ИЮНЬ</t>
  </si>
  <si>
    <t>кв.19</t>
  </si>
  <si>
    <t>0,03
88
48</t>
  </si>
  <si>
    <t>15
10
6</t>
  </si>
  <si>
    <t>10
_____
5</t>
  </si>
  <si>
    <t>130
97
53</t>
  </si>
  <si>
    <t>110
_____
20</t>
  </si>
  <si>
    <t>подвал.</t>
  </si>
  <si>
    <t>Подвал.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</si>
  <si>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</si>
  <si>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</si>
  <si>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</si>
  <si>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</si>
  <si>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</si>
  <si>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</si>
  <si>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</si>
  <si>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</si>
  <si>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</si>
  <si>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</si>
  <si>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</si>
  <si>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</si>
  <si>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Раздел 4. ИЮЛЬ</t>
  </si>
  <si>
    <t>кв.11</t>
  </si>
  <si>
    <t>Раздел 5. АВГУСТ</t>
  </si>
  <si>
    <t>Раздел 6. СЕНТЯБРЬ</t>
  </si>
  <si>
    <t>кв.20</t>
  </si>
  <si>
    <t>ТЕРр65-5-1
Прим.протяжа резьб
100 шт.
НР 88%=103%*0.85 от ФОТ
СП 48%=60%*0.8 от ФОТ</t>
  </si>
  <si>
    <t>0,04
88
48</t>
  </si>
  <si>
    <t>40
38
22</t>
  </si>
  <si>
    <t>37
_____
3</t>
  </si>
  <si>
    <t>420
360
196</t>
  </si>
  <si>
    <t>409
_____
10</t>
  </si>
  <si>
    <t>кв.15</t>
  </si>
  <si>
    <t>Раздел 7. ОКТЯБРЬ</t>
  </si>
  <si>
    <t>кв.9</t>
  </si>
  <si>
    <t>ТЕРр65-25-2
Смена: пробко-спускных кранов
100 шт.
НР 88%=103%*0.85 от ФОТ
СП 48%=60%*0.8 от ФОТ</t>
  </si>
  <si>
    <t>450,6
_____
870,22</t>
  </si>
  <si>
    <t>13
5
3</t>
  </si>
  <si>
    <t>5
_____
8</t>
  </si>
  <si>
    <t>71
44
24</t>
  </si>
  <si>
    <t>50
_____
21</t>
  </si>
  <si>
    <t>0,375
63
40</t>
  </si>
  <si>
    <t>5
4
3</t>
  </si>
  <si>
    <t>57
36
23</t>
  </si>
  <si>
    <t>Раздел 8. НОЯБРЬ</t>
  </si>
  <si>
    <t>кв.22</t>
  </si>
  <si>
    <t>0,02
88
48</t>
  </si>
  <si>
    <t>45
7
4</t>
  </si>
  <si>
    <t>7
_____
38</t>
  </si>
  <si>
    <t>148
67
36</t>
  </si>
  <si>
    <t>76
_____
72</t>
  </si>
  <si>
    <t>бойлер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</si>
  <si>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</si>
  <si>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0,0006
111
51</t>
  </si>
  <si>
    <t>811,45
_____
14803,28</t>
  </si>
  <si>
    <t xml:space="preserve">
_____
9</t>
  </si>
  <si>
    <t>37
6
3</t>
  </si>
  <si>
    <t>5
_____
31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</si>
  <si>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</si>
  <si>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</si>
  <si>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</si>
  <si>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</si>
  <si>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36</t>
  </si>
  <si>
    <t>Раздел 9. ДЕКАБРЬ</t>
  </si>
  <si>
    <t>кв.15, подвал</t>
  </si>
  <si>
    <t>Итого прямые затраты по акту</t>
  </si>
  <si>
    <t>390
_____
464</t>
  </si>
  <si>
    <t>4312
_____
1016</t>
  </si>
  <si>
    <t>1600
_____
134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</si>
  <si>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</si>
  <si>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</si>
  <si>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</si>
  <si>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</si>
  <si>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</si>
  <si>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</si>
  <si>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</si>
  <si>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</si>
  <si>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</si>
  <si>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Защита строительных конструкций и оборудования от коррозии</t>
  </si>
  <si>
    <t xml:space="preserve">    Тоннели и метрополитены, закрытый способ работ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</si>
  <si>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</si>
  <si>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</si>
  <si>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</si>
  <si>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</si>
  <si>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</si>
  <si>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</si>
  <si>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</si>
  <si>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</si>
  <si>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</si>
  <si>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</si>
  <si>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</si>
  <si>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</si>
  <si>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</si>
  <si>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</si>
  <si>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</si>
  <si>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</si>
  <si>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</si>
  <si>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</si>
  <si>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</si>
  <si>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</si>
  <si>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</si>
  <si>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</si>
  <si>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</si>
  <si>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</si>
  <si>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</si>
  <si>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</si>
  <si>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</si>
  <si>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</si>
  <si>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</si>
  <si>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</si>
  <si>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</si>
  <si>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</si>
  <si>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</si>
  <si>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</si>
  <si>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</si>
  <si>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</si>
  <si>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</si>
  <si>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</si>
  <si>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</si>
  <si>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</si>
  <si>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</si>
  <si>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</si>
  <si>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</si>
  <si>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</si>
  <si>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</si>
  <si>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</si>
  <si>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</si>
  <si>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</si>
  <si>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</si>
  <si>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</si>
  <si>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</si>
  <si>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</si>
  <si>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</si>
  <si>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</si>
  <si>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</si>
  <si>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</si>
  <si>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</si>
  <si>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</si>
  <si>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</si>
  <si>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</si>
  <si>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</si>
  <si>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</si>
  <si>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</si>
  <si>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</si>
  <si>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</si>
  <si>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</si>
  <si>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</si>
  <si>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</si>
  <si>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62032,44
</t>
  </si>
  <si>
    <t>Среднее (14.01.051,14.01.826)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</si>
  <si>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</si>
  <si>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</si>
  <si>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</si>
  <si>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</si>
  <si>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</si>
  <si>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</si>
  <si>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</si>
  <si>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</si>
  <si>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</si>
  <si>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</si>
  <si>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</si>
  <si>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</si>
  <si>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</si>
  <si>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</si>
  <si>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</si>
  <si>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</si>
  <si>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</si>
  <si>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</si>
  <si>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</si>
  <si>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</si>
  <si>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</si>
  <si>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</si>
  <si>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</si>
  <si>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м
</t>
  </si>
  <si>
    <t xml:space="preserve">28,86
</t>
  </si>
  <si>
    <t xml:space="preserve">58,34
</t>
  </si>
  <si>
    <t>Среднее (15.02.347,15.02.352,15.02.370.2)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</si>
  <si>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</si>
  <si>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</si>
  <si>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</si>
  <si>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</si>
  <si>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</si>
  <si>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</si>
  <si>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</si>
  <si>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</si>
  <si>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</si>
  <si>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</si>
  <si>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302-0474</t>
  </si>
  <si>
    <t>Краны для спуска воздуха СТД 7073В, латунные</t>
  </si>
  <si>
    <t xml:space="preserve">компл.
</t>
  </si>
  <si>
    <t xml:space="preserve">7,21
</t>
  </si>
  <si>
    <t xml:space="preserve">16,17
</t>
  </si>
  <si>
    <t>20.03.890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</si>
  <si>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</si>
  <si>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</si>
  <si>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</si>
  <si>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</si>
  <si>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</si>
  <si>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</si>
  <si>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302-1241</t>
  </si>
  <si>
    <t>Сгоны стальные с муфтой и контргайкой, диаметром: 50 мм</t>
  </si>
  <si>
    <t xml:space="preserve">43
</t>
  </si>
  <si>
    <t xml:space="preserve">148,44
</t>
  </si>
  <si>
    <t>20.06.962.9+20.06.160.6+20.06.163.6</t>
  </si>
  <si>
    <t>411-0001</t>
  </si>
  <si>
    <t>Вода</t>
  </si>
  <si>
    <t xml:space="preserve">3,11
</t>
  </si>
  <si>
    <t xml:space="preserve">21,79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</si>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</sst>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0"/>
  <sheetViews>
    <sheetView showGridLines="0" tabSelected="1" topLeftCell="D13" workbookViewId="0">
      <selection activeCell="F16" sqref="F1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35.89</v>
      </c>
      <c r="X14" s="27">
        <v>35.89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</v>
      </c>
      <c r="X15" s="27">
        <v>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358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1930.53/1000</f>
        <v>1.9305300000000001</v>
      </c>
      <c r="I27" s="85"/>
      <c r="J27" s="35" t="s">
        <v>5</v>
      </c>
      <c r="K27" s="86">
        <f>13044.41/1000</f>
        <v>13.044409999999999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3.6889999999999999E-2</v>
      </c>
      <c r="I30" s="85"/>
      <c r="J30" s="35" t="s">
        <v>7</v>
      </c>
      <c r="K30" s="86">
        <f>(X14+X15)/1000</f>
        <v>3.6889999999999999E-2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402</v>
      </c>
      <c r="Z30" s="71">
        <v>360</v>
      </c>
      <c r="AA30" s="71">
        <v>240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402/1000</f>
        <v>0.40200000000000002</v>
      </c>
      <c r="I31" s="85"/>
      <c r="J31" s="35" t="s">
        <v>5</v>
      </c>
      <c r="K31" s="86">
        <f>4446/1000</f>
        <v>4.4459999999999997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4446</v>
      </c>
      <c r="Z31" s="72">
        <v>3390</v>
      </c>
      <c r="AA31" s="72">
        <v>2118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57" x14ac:dyDescent="0.25">
      <c r="A41" s="136">
        <v>1</v>
      </c>
      <c r="B41" s="137">
        <v>1</v>
      </c>
      <c r="C41" s="138" t="s">
        <v>72</v>
      </c>
      <c r="D41" s="139" t="s">
        <v>73</v>
      </c>
      <c r="E41" s="140">
        <v>508.07</v>
      </c>
      <c r="F41" s="141" t="s">
        <v>74</v>
      </c>
      <c r="G41" s="140">
        <v>1.03</v>
      </c>
      <c r="H41" s="140" t="s">
        <v>75</v>
      </c>
      <c r="I41" s="140" t="s">
        <v>76</v>
      </c>
      <c r="J41" s="140"/>
      <c r="K41" s="140" t="s">
        <v>77</v>
      </c>
      <c r="L41" s="141" t="s">
        <v>78</v>
      </c>
      <c r="M41" s="141"/>
      <c r="N41" s="141" t="s">
        <v>79</v>
      </c>
      <c r="O41" s="141"/>
      <c r="P41" s="141"/>
      <c r="Q41" s="141"/>
      <c r="R41" s="141"/>
      <c r="S41" s="141"/>
      <c r="T41" s="141"/>
      <c r="U41" s="141"/>
      <c r="V41" s="141"/>
    </row>
    <row r="42" spans="1:22" ht="19.350000000000001" customHeight="1" x14ac:dyDescent="0.25">
      <c r="A42" s="128" t="s">
        <v>80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</row>
    <row r="43" spans="1:22" ht="18.45" customHeight="1" x14ac:dyDescent="0.25">
      <c r="A43" s="142" t="s">
        <v>81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</row>
    <row r="44" spans="1:22" ht="68.400000000000006" x14ac:dyDescent="0.25">
      <c r="A44" s="130">
        <v>2</v>
      </c>
      <c r="B44" s="131">
        <v>2</v>
      </c>
      <c r="C44" s="132" t="s">
        <v>82</v>
      </c>
      <c r="D44" s="133" t="s">
        <v>83</v>
      </c>
      <c r="E44" s="134">
        <v>13.69</v>
      </c>
      <c r="F44" s="135">
        <v>13.69</v>
      </c>
      <c r="G44" s="134"/>
      <c r="H44" s="134" t="s">
        <v>84</v>
      </c>
      <c r="I44" s="134">
        <v>1</v>
      </c>
      <c r="J44" s="134"/>
      <c r="K44" s="134" t="s">
        <v>85</v>
      </c>
      <c r="L44" s="135">
        <v>11</v>
      </c>
      <c r="M44" s="135"/>
      <c r="N44" s="135" t="s">
        <v>79</v>
      </c>
      <c r="O44" s="135"/>
      <c r="P44" s="135"/>
      <c r="Q44" s="135"/>
      <c r="R44" s="135"/>
      <c r="S44" s="135"/>
      <c r="T44" s="135"/>
      <c r="U44" s="135"/>
      <c r="V44" s="135"/>
    </row>
    <row r="45" spans="1:22" ht="68.400000000000006" x14ac:dyDescent="0.25">
      <c r="A45" s="130">
        <v>3</v>
      </c>
      <c r="B45" s="131">
        <v>3</v>
      </c>
      <c r="C45" s="132" t="s">
        <v>86</v>
      </c>
      <c r="D45" s="133" t="s">
        <v>87</v>
      </c>
      <c r="E45" s="134">
        <v>1010.59</v>
      </c>
      <c r="F45" s="135" t="s">
        <v>88</v>
      </c>
      <c r="G45" s="134">
        <v>5.16</v>
      </c>
      <c r="H45" s="134" t="s">
        <v>89</v>
      </c>
      <c r="I45" s="134" t="s">
        <v>90</v>
      </c>
      <c r="J45" s="134"/>
      <c r="K45" s="134" t="s">
        <v>91</v>
      </c>
      <c r="L45" s="135" t="s">
        <v>92</v>
      </c>
      <c r="M45" s="135"/>
      <c r="N45" s="135" t="s">
        <v>79</v>
      </c>
      <c r="O45" s="135"/>
      <c r="P45" s="135"/>
      <c r="Q45" s="135"/>
      <c r="R45" s="135"/>
      <c r="S45" s="135"/>
      <c r="T45" s="135"/>
      <c r="U45" s="135"/>
      <c r="V45" s="135"/>
    </row>
    <row r="46" spans="1:22" ht="45.6" x14ac:dyDescent="0.25">
      <c r="A46" s="130">
        <v>4</v>
      </c>
      <c r="B46" s="131">
        <v>4</v>
      </c>
      <c r="C46" s="132" t="s">
        <v>93</v>
      </c>
      <c r="D46" s="133" t="s">
        <v>94</v>
      </c>
      <c r="E46" s="134">
        <v>43.5</v>
      </c>
      <c r="F46" s="135" t="s">
        <v>95</v>
      </c>
      <c r="G46" s="134"/>
      <c r="H46" s="134">
        <v>44</v>
      </c>
      <c r="I46" s="134" t="s">
        <v>96</v>
      </c>
      <c r="J46" s="134"/>
      <c r="K46" s="134">
        <v>116</v>
      </c>
      <c r="L46" s="135" t="s">
        <v>97</v>
      </c>
      <c r="M46" s="135"/>
      <c r="N46" s="135" t="s">
        <v>98</v>
      </c>
      <c r="O46" s="135"/>
      <c r="P46" s="135"/>
      <c r="Q46" s="135"/>
      <c r="R46" s="135"/>
      <c r="S46" s="135"/>
      <c r="T46" s="135"/>
      <c r="U46" s="135"/>
      <c r="V46" s="135"/>
    </row>
    <row r="47" spans="1:22" ht="18.45" customHeight="1" x14ac:dyDescent="0.25">
      <c r="A47" s="142" t="s">
        <v>99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</row>
    <row r="48" spans="1:22" ht="68.400000000000006" x14ac:dyDescent="0.25">
      <c r="A48" s="130">
        <v>5</v>
      </c>
      <c r="B48" s="131">
        <v>5</v>
      </c>
      <c r="C48" s="132" t="s">
        <v>82</v>
      </c>
      <c r="D48" s="133" t="s">
        <v>83</v>
      </c>
      <c r="E48" s="134">
        <v>13.69</v>
      </c>
      <c r="F48" s="135">
        <v>13.69</v>
      </c>
      <c r="G48" s="134"/>
      <c r="H48" s="134" t="s">
        <v>84</v>
      </c>
      <c r="I48" s="134">
        <v>1</v>
      </c>
      <c r="J48" s="134"/>
      <c r="K48" s="134" t="s">
        <v>85</v>
      </c>
      <c r="L48" s="135">
        <v>11</v>
      </c>
      <c r="M48" s="135"/>
      <c r="N48" s="135" t="s">
        <v>79</v>
      </c>
      <c r="O48" s="135"/>
      <c r="P48" s="135"/>
      <c r="Q48" s="135"/>
      <c r="R48" s="135"/>
      <c r="S48" s="135"/>
      <c r="T48" s="135"/>
      <c r="U48" s="135"/>
      <c r="V48" s="135"/>
    </row>
    <row r="49" spans="1:22" ht="68.400000000000006" x14ac:dyDescent="0.25">
      <c r="A49" s="130">
        <v>6</v>
      </c>
      <c r="B49" s="131">
        <v>6</v>
      </c>
      <c r="C49" s="132" t="s">
        <v>100</v>
      </c>
      <c r="D49" s="133" t="s">
        <v>87</v>
      </c>
      <c r="E49" s="134">
        <v>5277.5</v>
      </c>
      <c r="F49" s="135" t="s">
        <v>101</v>
      </c>
      <c r="G49" s="134" t="s">
        <v>102</v>
      </c>
      <c r="H49" s="134" t="s">
        <v>103</v>
      </c>
      <c r="I49" s="134" t="s">
        <v>104</v>
      </c>
      <c r="J49" s="134"/>
      <c r="K49" s="134" t="s">
        <v>105</v>
      </c>
      <c r="L49" s="135" t="s">
        <v>106</v>
      </c>
      <c r="M49" s="135"/>
      <c r="N49" s="135" t="s">
        <v>79</v>
      </c>
      <c r="O49" s="135"/>
      <c r="P49" s="135"/>
      <c r="Q49" s="135"/>
      <c r="R49" s="135"/>
      <c r="S49" s="135"/>
      <c r="T49" s="135"/>
      <c r="U49" s="135"/>
      <c r="V49" s="135"/>
    </row>
    <row r="50" spans="1:22" ht="18.45" customHeight="1" x14ac:dyDescent="0.25">
      <c r="A50" s="142" t="s">
        <v>107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</row>
    <row r="51" spans="1:22" ht="18.45" customHeight="1" x14ac:dyDescent="0.25">
      <c r="A51" s="142" t="s">
        <v>108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</row>
    <row r="52" spans="1:22" ht="102.6" x14ac:dyDescent="0.25">
      <c r="A52" s="130">
        <v>7</v>
      </c>
      <c r="B52" s="131">
        <v>7</v>
      </c>
      <c r="C52" s="132" t="s">
        <v>109</v>
      </c>
      <c r="D52" s="133" t="s">
        <v>110</v>
      </c>
      <c r="E52" s="134">
        <v>5229.34</v>
      </c>
      <c r="F52" s="135" t="s">
        <v>111</v>
      </c>
      <c r="G52" s="134">
        <v>76.17</v>
      </c>
      <c r="H52" s="134" t="s">
        <v>112</v>
      </c>
      <c r="I52" s="134" t="s">
        <v>113</v>
      </c>
      <c r="J52" s="134"/>
      <c r="K52" s="134" t="s">
        <v>114</v>
      </c>
      <c r="L52" s="135" t="s">
        <v>115</v>
      </c>
      <c r="M52" s="135"/>
      <c r="N52" s="135" t="s">
        <v>79</v>
      </c>
      <c r="O52" s="135"/>
      <c r="P52" s="135"/>
      <c r="Q52" s="135"/>
      <c r="R52" s="135"/>
      <c r="S52" s="135"/>
      <c r="T52" s="135"/>
      <c r="U52" s="135"/>
      <c r="V52" s="135">
        <v>2</v>
      </c>
    </row>
    <row r="53" spans="1:22" ht="68.400000000000006" x14ac:dyDescent="0.25">
      <c r="A53" s="130">
        <v>8</v>
      </c>
      <c r="B53" s="131">
        <v>8</v>
      </c>
      <c r="C53" s="132" t="s">
        <v>116</v>
      </c>
      <c r="D53" s="133" t="s">
        <v>87</v>
      </c>
      <c r="E53" s="134">
        <v>2250.2399999999998</v>
      </c>
      <c r="F53" s="135" t="s">
        <v>117</v>
      </c>
      <c r="G53" s="134" t="s">
        <v>118</v>
      </c>
      <c r="H53" s="134" t="s">
        <v>119</v>
      </c>
      <c r="I53" s="134" t="s">
        <v>120</v>
      </c>
      <c r="J53" s="134"/>
      <c r="K53" s="134" t="s">
        <v>121</v>
      </c>
      <c r="L53" s="135" t="s">
        <v>122</v>
      </c>
      <c r="M53" s="135"/>
      <c r="N53" s="135" t="s">
        <v>79</v>
      </c>
      <c r="O53" s="135"/>
      <c r="P53" s="135"/>
      <c r="Q53" s="135"/>
      <c r="R53" s="135"/>
      <c r="S53" s="135"/>
      <c r="T53" s="135"/>
      <c r="U53" s="135"/>
      <c r="V53" s="135"/>
    </row>
    <row r="54" spans="1:22" ht="57" x14ac:dyDescent="0.25">
      <c r="A54" s="136">
        <v>9</v>
      </c>
      <c r="B54" s="137">
        <v>9</v>
      </c>
      <c r="C54" s="138" t="s">
        <v>123</v>
      </c>
      <c r="D54" s="139" t="s">
        <v>94</v>
      </c>
      <c r="E54" s="140">
        <v>12.46</v>
      </c>
      <c r="F54" s="141" t="s">
        <v>124</v>
      </c>
      <c r="G54" s="140"/>
      <c r="H54" s="140">
        <v>12</v>
      </c>
      <c r="I54" s="140" t="s">
        <v>125</v>
      </c>
      <c r="J54" s="140"/>
      <c r="K54" s="140">
        <v>29</v>
      </c>
      <c r="L54" s="141" t="s">
        <v>126</v>
      </c>
      <c r="M54" s="141"/>
      <c r="N54" s="141" t="s">
        <v>98</v>
      </c>
      <c r="O54" s="141"/>
      <c r="P54" s="141"/>
      <c r="Q54" s="141"/>
      <c r="R54" s="141"/>
      <c r="S54" s="141"/>
      <c r="T54" s="141"/>
      <c r="U54" s="141"/>
      <c r="V54" s="141"/>
    </row>
    <row r="55" spans="1:22" ht="19.350000000000001" customHeight="1" x14ac:dyDescent="0.25">
      <c r="A55" s="128" t="s">
        <v>127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42" t="s">
        <v>128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</row>
    <row r="57" spans="1:22" ht="57" x14ac:dyDescent="0.25">
      <c r="A57" s="130">
        <v>10</v>
      </c>
      <c r="B57" s="131">
        <v>10</v>
      </c>
      <c r="C57" s="132" t="s">
        <v>72</v>
      </c>
      <c r="D57" s="133" t="s">
        <v>129</v>
      </c>
      <c r="E57" s="134">
        <v>508.07</v>
      </c>
      <c r="F57" s="135" t="s">
        <v>74</v>
      </c>
      <c r="G57" s="134">
        <v>1.03</v>
      </c>
      <c r="H57" s="134" t="s">
        <v>130</v>
      </c>
      <c r="I57" s="134" t="s">
        <v>131</v>
      </c>
      <c r="J57" s="134"/>
      <c r="K57" s="134" t="s">
        <v>132</v>
      </c>
      <c r="L57" s="135" t="s">
        <v>133</v>
      </c>
      <c r="M57" s="135"/>
      <c r="N57" s="135" t="s">
        <v>79</v>
      </c>
      <c r="O57" s="135"/>
      <c r="P57" s="135"/>
      <c r="Q57" s="135"/>
      <c r="R57" s="135"/>
      <c r="S57" s="135"/>
      <c r="T57" s="135"/>
      <c r="U57" s="135"/>
      <c r="V57" s="135"/>
    </row>
    <row r="58" spans="1:22" ht="18.45" customHeight="1" x14ac:dyDescent="0.25">
      <c r="A58" s="142" t="s">
        <v>134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</row>
    <row r="59" spans="1:22" ht="68.400000000000006" x14ac:dyDescent="0.25">
      <c r="A59" s="130">
        <v>11</v>
      </c>
      <c r="B59" s="131">
        <v>11</v>
      </c>
      <c r="C59" s="132" t="s">
        <v>86</v>
      </c>
      <c r="D59" s="133" t="s">
        <v>87</v>
      </c>
      <c r="E59" s="134">
        <v>1010.59</v>
      </c>
      <c r="F59" s="135" t="s">
        <v>88</v>
      </c>
      <c r="G59" s="134">
        <v>5.16</v>
      </c>
      <c r="H59" s="134" t="s">
        <v>89</v>
      </c>
      <c r="I59" s="134" t="s">
        <v>90</v>
      </c>
      <c r="J59" s="134"/>
      <c r="K59" s="134" t="s">
        <v>91</v>
      </c>
      <c r="L59" s="135" t="s">
        <v>92</v>
      </c>
      <c r="M59" s="135"/>
      <c r="N59" s="135" t="s">
        <v>79</v>
      </c>
      <c r="O59" s="135"/>
      <c r="P59" s="135"/>
      <c r="Q59" s="135"/>
      <c r="R59" s="135"/>
      <c r="S59" s="135"/>
      <c r="T59" s="135"/>
      <c r="U59" s="135"/>
      <c r="V59" s="135"/>
    </row>
    <row r="60" spans="1:22" ht="45.6" x14ac:dyDescent="0.25">
      <c r="A60" s="130">
        <v>12</v>
      </c>
      <c r="B60" s="131">
        <v>12</v>
      </c>
      <c r="C60" s="132" t="s">
        <v>93</v>
      </c>
      <c r="D60" s="133" t="s">
        <v>94</v>
      </c>
      <c r="E60" s="134">
        <v>43.5</v>
      </c>
      <c r="F60" s="135" t="s">
        <v>95</v>
      </c>
      <c r="G60" s="134"/>
      <c r="H60" s="134">
        <v>44</v>
      </c>
      <c r="I60" s="134" t="s">
        <v>96</v>
      </c>
      <c r="J60" s="134"/>
      <c r="K60" s="134">
        <v>116</v>
      </c>
      <c r="L60" s="135" t="s">
        <v>97</v>
      </c>
      <c r="M60" s="135"/>
      <c r="N60" s="135" t="s">
        <v>98</v>
      </c>
      <c r="O60" s="135"/>
      <c r="P60" s="135"/>
      <c r="Q60" s="135"/>
      <c r="R60" s="135"/>
      <c r="S60" s="135"/>
      <c r="T60" s="135"/>
      <c r="U60" s="135"/>
      <c r="V60" s="135"/>
    </row>
    <row r="61" spans="1:22" ht="68.400000000000006" x14ac:dyDescent="0.25">
      <c r="A61" s="130">
        <v>13</v>
      </c>
      <c r="B61" s="131">
        <v>13</v>
      </c>
      <c r="C61" s="132" t="s">
        <v>116</v>
      </c>
      <c r="D61" s="133" t="s">
        <v>87</v>
      </c>
      <c r="E61" s="134">
        <v>2250.2399999999998</v>
      </c>
      <c r="F61" s="135" t="s">
        <v>117</v>
      </c>
      <c r="G61" s="134" t="s">
        <v>118</v>
      </c>
      <c r="H61" s="134" t="s">
        <v>119</v>
      </c>
      <c r="I61" s="134" t="s">
        <v>120</v>
      </c>
      <c r="J61" s="134"/>
      <c r="K61" s="134" t="s">
        <v>121</v>
      </c>
      <c r="L61" s="135" t="s">
        <v>122</v>
      </c>
      <c r="M61" s="135"/>
      <c r="N61" s="135" t="s">
        <v>79</v>
      </c>
      <c r="O61" s="135"/>
      <c r="P61" s="135"/>
      <c r="Q61" s="135"/>
      <c r="R61" s="135"/>
      <c r="S61" s="135"/>
      <c r="T61" s="135"/>
      <c r="U61" s="135"/>
      <c r="V61" s="135"/>
    </row>
    <row r="62" spans="1:22" ht="18.45" customHeight="1" x14ac:dyDescent="0.25">
      <c r="A62" s="142" t="s">
        <v>128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</row>
    <row r="63" spans="1:22" ht="57" x14ac:dyDescent="0.25">
      <c r="A63" s="130">
        <v>14</v>
      </c>
      <c r="B63" s="131">
        <v>14</v>
      </c>
      <c r="C63" s="132" t="s">
        <v>72</v>
      </c>
      <c r="D63" s="133" t="s">
        <v>129</v>
      </c>
      <c r="E63" s="134">
        <v>508.07</v>
      </c>
      <c r="F63" s="135" t="s">
        <v>74</v>
      </c>
      <c r="G63" s="134">
        <v>1.03</v>
      </c>
      <c r="H63" s="134" t="s">
        <v>130</v>
      </c>
      <c r="I63" s="134" t="s">
        <v>131</v>
      </c>
      <c r="J63" s="134"/>
      <c r="K63" s="134" t="s">
        <v>132</v>
      </c>
      <c r="L63" s="135" t="s">
        <v>133</v>
      </c>
      <c r="M63" s="135"/>
      <c r="N63" s="135" t="s">
        <v>79</v>
      </c>
      <c r="O63" s="135"/>
      <c r="P63" s="135"/>
      <c r="Q63" s="135"/>
      <c r="R63" s="135"/>
      <c r="S63" s="135"/>
      <c r="T63" s="135"/>
      <c r="U63" s="135"/>
      <c r="V63" s="135"/>
    </row>
    <row r="64" spans="1:22" ht="18.45" customHeight="1" x14ac:dyDescent="0.25">
      <c r="A64" s="142" t="s">
        <v>135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</row>
    <row r="65" spans="1:22" ht="68.400000000000006" x14ac:dyDescent="0.25">
      <c r="A65" s="130">
        <v>15</v>
      </c>
      <c r="B65" s="131">
        <v>15</v>
      </c>
      <c r="C65" s="132" t="s">
        <v>136</v>
      </c>
      <c r="D65" s="133" t="s">
        <v>137</v>
      </c>
      <c r="E65" s="134">
        <v>5.36</v>
      </c>
      <c r="F65" s="135">
        <v>2.16</v>
      </c>
      <c r="G65" s="134" t="s">
        <v>138</v>
      </c>
      <c r="H65" s="134" t="s">
        <v>139</v>
      </c>
      <c r="I65" s="134">
        <v>216</v>
      </c>
      <c r="J65" s="134" t="s">
        <v>140</v>
      </c>
      <c r="K65" s="134" t="s">
        <v>141</v>
      </c>
      <c r="L65" s="135">
        <v>2377</v>
      </c>
      <c r="M65" s="135"/>
      <c r="N65" s="135" t="s">
        <v>79</v>
      </c>
      <c r="O65" s="135"/>
      <c r="P65" s="135"/>
      <c r="Q65" s="135"/>
      <c r="R65" s="135"/>
      <c r="S65" s="135"/>
      <c r="T65" s="135"/>
      <c r="U65" s="135"/>
      <c r="V65" s="135" t="s">
        <v>142</v>
      </c>
    </row>
    <row r="66" spans="1:22" ht="34.200000000000003" x14ac:dyDescent="0.25">
      <c r="A66" s="136">
        <v>16</v>
      </c>
      <c r="B66" s="137">
        <v>16</v>
      </c>
      <c r="C66" s="138" t="s">
        <v>143</v>
      </c>
      <c r="D66" s="139" t="s">
        <v>144</v>
      </c>
      <c r="E66" s="140">
        <v>11011</v>
      </c>
      <c r="F66" s="141" t="s">
        <v>145</v>
      </c>
      <c r="G66" s="140"/>
      <c r="H66" s="140">
        <v>110</v>
      </c>
      <c r="I66" s="140" t="s">
        <v>146</v>
      </c>
      <c r="J66" s="140"/>
      <c r="K66" s="140">
        <v>31</v>
      </c>
      <c r="L66" s="141" t="s">
        <v>147</v>
      </c>
      <c r="M66" s="141"/>
      <c r="N66" s="141" t="s">
        <v>98</v>
      </c>
      <c r="O66" s="141"/>
      <c r="P66" s="141"/>
      <c r="Q66" s="141"/>
      <c r="R66" s="141"/>
      <c r="S66" s="141"/>
      <c r="T66" s="141"/>
      <c r="U66" s="141"/>
      <c r="V66" s="141"/>
    </row>
    <row r="67" spans="1:22" ht="19.350000000000001" customHeight="1" x14ac:dyDescent="0.25">
      <c r="A67" s="128" t="s">
        <v>148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42" t="s">
        <v>149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</row>
    <row r="69" spans="1:22" ht="68.400000000000006" x14ac:dyDescent="0.25">
      <c r="A69" s="130">
        <v>17</v>
      </c>
      <c r="B69" s="131">
        <v>17</v>
      </c>
      <c r="C69" s="132" t="s">
        <v>86</v>
      </c>
      <c r="D69" s="133" t="s">
        <v>87</v>
      </c>
      <c r="E69" s="134">
        <v>1010.59</v>
      </c>
      <c r="F69" s="135" t="s">
        <v>88</v>
      </c>
      <c r="G69" s="134">
        <v>5.16</v>
      </c>
      <c r="H69" s="134" t="s">
        <v>89</v>
      </c>
      <c r="I69" s="134" t="s">
        <v>90</v>
      </c>
      <c r="J69" s="134"/>
      <c r="K69" s="134" t="s">
        <v>91</v>
      </c>
      <c r="L69" s="135" t="s">
        <v>92</v>
      </c>
      <c r="M69" s="135"/>
      <c r="N69" s="135" t="s">
        <v>79</v>
      </c>
      <c r="O69" s="135"/>
      <c r="P69" s="135"/>
      <c r="Q69" s="135"/>
      <c r="R69" s="135"/>
      <c r="S69" s="135"/>
      <c r="T69" s="135"/>
      <c r="U69" s="135"/>
      <c r="V69" s="135"/>
    </row>
    <row r="70" spans="1:22" ht="45.6" x14ac:dyDescent="0.25">
      <c r="A70" s="136">
        <v>18</v>
      </c>
      <c r="B70" s="137">
        <v>18</v>
      </c>
      <c r="C70" s="138" t="s">
        <v>93</v>
      </c>
      <c r="D70" s="139" t="s">
        <v>94</v>
      </c>
      <c r="E70" s="140">
        <v>43.5</v>
      </c>
      <c r="F70" s="141" t="s">
        <v>95</v>
      </c>
      <c r="G70" s="140"/>
      <c r="H70" s="140">
        <v>44</v>
      </c>
      <c r="I70" s="140" t="s">
        <v>96</v>
      </c>
      <c r="J70" s="140"/>
      <c r="K70" s="140">
        <v>116</v>
      </c>
      <c r="L70" s="141" t="s">
        <v>97</v>
      </c>
      <c r="M70" s="141"/>
      <c r="N70" s="141" t="s">
        <v>98</v>
      </c>
      <c r="O70" s="141"/>
      <c r="P70" s="141"/>
      <c r="Q70" s="141"/>
      <c r="R70" s="141"/>
      <c r="S70" s="141"/>
      <c r="T70" s="141"/>
      <c r="U70" s="141"/>
      <c r="V70" s="141"/>
    </row>
    <row r="71" spans="1:22" ht="19.350000000000001" customHeight="1" x14ac:dyDescent="0.25">
      <c r="A71" s="128" t="s">
        <v>150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18.45" customHeight="1" x14ac:dyDescent="0.25">
      <c r="A72" s="142" t="s">
        <v>149</v>
      </c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</row>
    <row r="73" spans="1:22" ht="57" x14ac:dyDescent="0.25">
      <c r="A73" s="136">
        <v>19</v>
      </c>
      <c r="B73" s="137">
        <v>19</v>
      </c>
      <c r="C73" s="138" t="s">
        <v>72</v>
      </c>
      <c r="D73" s="139" t="s">
        <v>129</v>
      </c>
      <c r="E73" s="140">
        <v>508.07</v>
      </c>
      <c r="F73" s="141" t="s">
        <v>74</v>
      </c>
      <c r="G73" s="140">
        <v>1.03</v>
      </c>
      <c r="H73" s="140" t="s">
        <v>130</v>
      </c>
      <c r="I73" s="140" t="s">
        <v>131</v>
      </c>
      <c r="J73" s="140"/>
      <c r="K73" s="140" t="s">
        <v>132</v>
      </c>
      <c r="L73" s="141" t="s">
        <v>133</v>
      </c>
      <c r="M73" s="141"/>
      <c r="N73" s="141" t="s">
        <v>79</v>
      </c>
      <c r="O73" s="141"/>
      <c r="P73" s="141"/>
      <c r="Q73" s="141"/>
      <c r="R73" s="141"/>
      <c r="S73" s="141"/>
      <c r="T73" s="141"/>
      <c r="U73" s="141"/>
      <c r="V73" s="141"/>
    </row>
    <row r="74" spans="1:22" ht="19.350000000000001" customHeight="1" x14ac:dyDescent="0.25">
      <c r="A74" s="128" t="s">
        <v>151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18.45" customHeight="1" x14ac:dyDescent="0.25">
      <c r="A75" s="142" t="s">
        <v>152</v>
      </c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</row>
    <row r="76" spans="1:22" ht="57" x14ac:dyDescent="0.25">
      <c r="A76" s="130">
        <v>20</v>
      </c>
      <c r="B76" s="131">
        <v>20</v>
      </c>
      <c r="C76" s="132" t="s">
        <v>153</v>
      </c>
      <c r="D76" s="133" t="s">
        <v>154</v>
      </c>
      <c r="E76" s="134">
        <v>1010.59</v>
      </c>
      <c r="F76" s="135" t="s">
        <v>88</v>
      </c>
      <c r="G76" s="134">
        <v>5.16</v>
      </c>
      <c r="H76" s="134" t="s">
        <v>155</v>
      </c>
      <c r="I76" s="134" t="s">
        <v>156</v>
      </c>
      <c r="J76" s="134"/>
      <c r="K76" s="134" t="s">
        <v>157</v>
      </c>
      <c r="L76" s="135" t="s">
        <v>158</v>
      </c>
      <c r="M76" s="135"/>
      <c r="N76" s="135" t="s">
        <v>79</v>
      </c>
      <c r="O76" s="135"/>
      <c r="P76" s="135"/>
      <c r="Q76" s="135"/>
      <c r="R76" s="135"/>
      <c r="S76" s="135"/>
      <c r="T76" s="135"/>
      <c r="U76" s="135"/>
      <c r="V76" s="135">
        <v>1</v>
      </c>
    </row>
    <row r="77" spans="1:22" ht="18.45" customHeight="1" x14ac:dyDescent="0.25">
      <c r="A77" s="142" t="s">
        <v>159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</row>
    <row r="78" spans="1:22" ht="57" x14ac:dyDescent="0.25">
      <c r="A78" s="136">
        <v>21</v>
      </c>
      <c r="B78" s="137">
        <v>21</v>
      </c>
      <c r="C78" s="138" t="s">
        <v>72</v>
      </c>
      <c r="D78" s="139" t="s">
        <v>129</v>
      </c>
      <c r="E78" s="140">
        <v>508.07</v>
      </c>
      <c r="F78" s="141" t="s">
        <v>74</v>
      </c>
      <c r="G78" s="140">
        <v>1.03</v>
      </c>
      <c r="H78" s="140" t="s">
        <v>130</v>
      </c>
      <c r="I78" s="140" t="s">
        <v>131</v>
      </c>
      <c r="J78" s="140"/>
      <c r="K78" s="140" t="s">
        <v>132</v>
      </c>
      <c r="L78" s="141" t="s">
        <v>133</v>
      </c>
      <c r="M78" s="141"/>
      <c r="N78" s="141" t="s">
        <v>79</v>
      </c>
      <c r="O78" s="141"/>
      <c r="P78" s="141"/>
      <c r="Q78" s="141"/>
      <c r="R78" s="141"/>
      <c r="S78" s="141"/>
      <c r="T78" s="141"/>
      <c r="U78" s="141"/>
      <c r="V78" s="141"/>
    </row>
    <row r="79" spans="1:22" ht="19.350000000000001" customHeight="1" x14ac:dyDescent="0.25">
      <c r="A79" s="128" t="s">
        <v>160</v>
      </c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</row>
    <row r="80" spans="1:22" ht="18.45" customHeight="1" x14ac:dyDescent="0.25">
      <c r="A80" s="142" t="s">
        <v>161</v>
      </c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</row>
    <row r="81" spans="1:22" ht="57" x14ac:dyDescent="0.25">
      <c r="A81" s="130">
        <v>22</v>
      </c>
      <c r="B81" s="131">
        <v>22</v>
      </c>
      <c r="C81" s="132" t="s">
        <v>162</v>
      </c>
      <c r="D81" s="133" t="s">
        <v>87</v>
      </c>
      <c r="E81" s="134">
        <v>1320.82</v>
      </c>
      <c r="F81" s="135" t="s">
        <v>163</v>
      </c>
      <c r="G81" s="134"/>
      <c r="H81" s="134" t="s">
        <v>164</v>
      </c>
      <c r="I81" s="134" t="s">
        <v>165</v>
      </c>
      <c r="J81" s="134"/>
      <c r="K81" s="134" t="s">
        <v>166</v>
      </c>
      <c r="L81" s="135" t="s">
        <v>167</v>
      </c>
      <c r="M81" s="135"/>
      <c r="N81" s="135" t="s">
        <v>79</v>
      </c>
      <c r="O81" s="135"/>
      <c r="P81" s="135"/>
      <c r="Q81" s="135"/>
      <c r="R81" s="135"/>
      <c r="S81" s="135"/>
      <c r="T81" s="135"/>
      <c r="U81" s="135"/>
      <c r="V81" s="135"/>
    </row>
    <row r="82" spans="1:22" ht="68.400000000000006" x14ac:dyDescent="0.25">
      <c r="A82" s="136">
        <v>23</v>
      </c>
      <c r="B82" s="137">
        <v>23</v>
      </c>
      <c r="C82" s="138" t="s">
        <v>82</v>
      </c>
      <c r="D82" s="139" t="s">
        <v>168</v>
      </c>
      <c r="E82" s="140">
        <v>13.69</v>
      </c>
      <c r="F82" s="141">
        <v>13.69</v>
      </c>
      <c r="G82" s="140"/>
      <c r="H82" s="140" t="s">
        <v>169</v>
      </c>
      <c r="I82" s="140">
        <v>5</v>
      </c>
      <c r="J82" s="140"/>
      <c r="K82" s="140" t="s">
        <v>170</v>
      </c>
      <c r="L82" s="141">
        <v>57</v>
      </c>
      <c r="M82" s="141"/>
      <c r="N82" s="141" t="s">
        <v>79</v>
      </c>
      <c r="O82" s="141"/>
      <c r="P82" s="141"/>
      <c r="Q82" s="141"/>
      <c r="R82" s="141"/>
      <c r="S82" s="141"/>
      <c r="T82" s="141"/>
      <c r="U82" s="141"/>
      <c r="V82" s="141"/>
    </row>
    <row r="83" spans="1:22" ht="19.350000000000001" customHeight="1" x14ac:dyDescent="0.25">
      <c r="A83" s="128" t="s">
        <v>171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</row>
    <row r="84" spans="1:22" ht="18.45" customHeight="1" x14ac:dyDescent="0.25">
      <c r="A84" s="142" t="s">
        <v>172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</row>
    <row r="85" spans="1:22" ht="68.400000000000006" x14ac:dyDescent="0.25">
      <c r="A85" s="130">
        <v>24</v>
      </c>
      <c r="B85" s="131">
        <v>24</v>
      </c>
      <c r="C85" s="132" t="s">
        <v>116</v>
      </c>
      <c r="D85" s="133" t="s">
        <v>173</v>
      </c>
      <c r="E85" s="134">
        <v>2250.2399999999998</v>
      </c>
      <c r="F85" s="135" t="s">
        <v>117</v>
      </c>
      <c r="G85" s="134" t="s">
        <v>118</v>
      </c>
      <c r="H85" s="134" t="s">
        <v>174</v>
      </c>
      <c r="I85" s="134" t="s">
        <v>175</v>
      </c>
      <c r="J85" s="134"/>
      <c r="K85" s="134" t="s">
        <v>176</v>
      </c>
      <c r="L85" s="135" t="s">
        <v>177</v>
      </c>
      <c r="M85" s="135"/>
      <c r="N85" s="135" t="s">
        <v>79</v>
      </c>
      <c r="O85" s="135"/>
      <c r="P85" s="135"/>
      <c r="Q85" s="135"/>
      <c r="R85" s="135"/>
      <c r="S85" s="135"/>
      <c r="T85" s="135"/>
      <c r="U85" s="135"/>
      <c r="V85" s="135"/>
    </row>
    <row r="86" spans="1:22" ht="68.400000000000006" x14ac:dyDescent="0.25">
      <c r="A86" s="130">
        <v>25</v>
      </c>
      <c r="B86" s="131">
        <v>25</v>
      </c>
      <c r="C86" s="132" t="s">
        <v>82</v>
      </c>
      <c r="D86" s="133" t="s">
        <v>168</v>
      </c>
      <c r="E86" s="134">
        <v>13.69</v>
      </c>
      <c r="F86" s="135">
        <v>13.69</v>
      </c>
      <c r="G86" s="134"/>
      <c r="H86" s="134" t="s">
        <v>169</v>
      </c>
      <c r="I86" s="134">
        <v>5</v>
      </c>
      <c r="J86" s="134"/>
      <c r="K86" s="134" t="s">
        <v>170</v>
      </c>
      <c r="L86" s="135">
        <v>57</v>
      </c>
      <c r="M86" s="135"/>
      <c r="N86" s="135" t="s">
        <v>79</v>
      </c>
      <c r="O86" s="135"/>
      <c r="P86" s="135"/>
      <c r="Q86" s="135"/>
      <c r="R86" s="135"/>
      <c r="S86" s="135"/>
      <c r="T86" s="135"/>
      <c r="U86" s="135"/>
      <c r="V86" s="135"/>
    </row>
    <row r="87" spans="1:22" ht="18.45" customHeight="1" x14ac:dyDescent="0.25">
      <c r="A87" s="142" t="s">
        <v>178</v>
      </c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</row>
    <row r="88" spans="1:22" ht="57" x14ac:dyDescent="0.25">
      <c r="A88" s="130">
        <v>26</v>
      </c>
      <c r="B88" s="131">
        <v>26</v>
      </c>
      <c r="C88" s="132" t="s">
        <v>179</v>
      </c>
      <c r="D88" s="133" t="s">
        <v>180</v>
      </c>
      <c r="E88" s="134">
        <v>15810.14</v>
      </c>
      <c r="F88" s="135" t="s">
        <v>181</v>
      </c>
      <c r="G88" s="134">
        <v>195.41</v>
      </c>
      <c r="H88" s="134">
        <v>9</v>
      </c>
      <c r="I88" s="134" t="s">
        <v>182</v>
      </c>
      <c r="J88" s="134"/>
      <c r="K88" s="134" t="s">
        <v>183</v>
      </c>
      <c r="L88" s="135" t="s">
        <v>184</v>
      </c>
      <c r="M88" s="135"/>
      <c r="N88" s="135" t="s">
        <v>79</v>
      </c>
      <c r="O88" s="135"/>
      <c r="P88" s="135"/>
      <c r="Q88" s="135"/>
      <c r="R88" s="135"/>
      <c r="S88" s="135"/>
      <c r="T88" s="135"/>
      <c r="U88" s="135"/>
      <c r="V88" s="135">
        <v>1</v>
      </c>
    </row>
    <row r="89" spans="1:22" ht="34.200000000000003" x14ac:dyDescent="0.25">
      <c r="A89" s="136">
        <v>27</v>
      </c>
      <c r="B89" s="137">
        <v>27</v>
      </c>
      <c r="C89" s="138" t="s">
        <v>185</v>
      </c>
      <c r="D89" s="139" t="s">
        <v>186</v>
      </c>
      <c r="E89" s="140">
        <v>26.3</v>
      </c>
      <c r="F89" s="141" t="s">
        <v>187</v>
      </c>
      <c r="G89" s="140"/>
      <c r="H89" s="140">
        <v>8</v>
      </c>
      <c r="I89" s="140" t="s">
        <v>188</v>
      </c>
      <c r="J89" s="140"/>
      <c r="K89" s="140">
        <v>36</v>
      </c>
      <c r="L89" s="141" t="s">
        <v>189</v>
      </c>
      <c r="M89" s="141"/>
      <c r="N89" s="141" t="s">
        <v>98</v>
      </c>
      <c r="O89" s="141"/>
      <c r="P89" s="141"/>
      <c r="Q89" s="141"/>
      <c r="R89" s="141"/>
      <c r="S89" s="141"/>
      <c r="T89" s="141"/>
      <c r="U89" s="141"/>
      <c r="V89" s="141"/>
    </row>
    <row r="90" spans="1:22" ht="19.350000000000001" customHeight="1" x14ac:dyDescent="0.25">
      <c r="A90" s="128" t="s">
        <v>190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</row>
    <row r="91" spans="1:22" ht="18.45" customHeight="1" x14ac:dyDescent="0.25">
      <c r="A91" s="142" t="s">
        <v>191</v>
      </c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</row>
    <row r="92" spans="1:22" ht="68.400000000000006" x14ac:dyDescent="0.25">
      <c r="A92" s="130">
        <v>28</v>
      </c>
      <c r="B92" s="131">
        <v>28</v>
      </c>
      <c r="C92" s="132" t="s">
        <v>82</v>
      </c>
      <c r="D92" s="133" t="s">
        <v>168</v>
      </c>
      <c r="E92" s="134">
        <v>13.69</v>
      </c>
      <c r="F92" s="135">
        <v>13.69</v>
      </c>
      <c r="G92" s="134"/>
      <c r="H92" s="134" t="s">
        <v>169</v>
      </c>
      <c r="I92" s="134">
        <v>5</v>
      </c>
      <c r="J92" s="134"/>
      <c r="K92" s="134" t="s">
        <v>170</v>
      </c>
      <c r="L92" s="135">
        <v>57</v>
      </c>
      <c r="M92" s="135"/>
      <c r="N92" s="135" t="s">
        <v>79</v>
      </c>
      <c r="O92" s="135"/>
      <c r="P92" s="135"/>
      <c r="Q92" s="135"/>
      <c r="R92" s="135"/>
      <c r="S92" s="135"/>
      <c r="T92" s="135"/>
      <c r="U92" s="135"/>
      <c r="V92" s="135"/>
    </row>
    <row r="93" spans="1:22" ht="57" x14ac:dyDescent="0.25">
      <c r="A93" s="130">
        <v>29</v>
      </c>
      <c r="B93" s="131">
        <v>29</v>
      </c>
      <c r="C93" s="132" t="s">
        <v>179</v>
      </c>
      <c r="D93" s="133" t="s">
        <v>180</v>
      </c>
      <c r="E93" s="134">
        <v>15810.14</v>
      </c>
      <c r="F93" s="135" t="s">
        <v>181</v>
      </c>
      <c r="G93" s="134">
        <v>195.41</v>
      </c>
      <c r="H93" s="134">
        <v>9</v>
      </c>
      <c r="I93" s="134" t="s">
        <v>182</v>
      </c>
      <c r="J93" s="134"/>
      <c r="K93" s="134" t="s">
        <v>183</v>
      </c>
      <c r="L93" s="135" t="s">
        <v>184</v>
      </c>
      <c r="M93" s="135"/>
      <c r="N93" s="135" t="s">
        <v>79</v>
      </c>
      <c r="O93" s="135"/>
      <c r="P93" s="135"/>
      <c r="Q93" s="135"/>
      <c r="R93" s="135"/>
      <c r="S93" s="135"/>
      <c r="T93" s="135"/>
      <c r="U93" s="135"/>
      <c r="V93" s="135">
        <v>1</v>
      </c>
    </row>
    <row r="94" spans="1:22" ht="34.200000000000003" x14ac:dyDescent="0.25">
      <c r="A94" s="136">
        <v>30</v>
      </c>
      <c r="B94" s="137">
        <v>30</v>
      </c>
      <c r="C94" s="138" t="s">
        <v>185</v>
      </c>
      <c r="D94" s="139" t="s">
        <v>186</v>
      </c>
      <c r="E94" s="140">
        <v>26.3</v>
      </c>
      <c r="F94" s="141" t="s">
        <v>187</v>
      </c>
      <c r="G94" s="140"/>
      <c r="H94" s="140">
        <v>8</v>
      </c>
      <c r="I94" s="140" t="s">
        <v>188</v>
      </c>
      <c r="J94" s="140"/>
      <c r="K94" s="140">
        <v>36</v>
      </c>
      <c r="L94" s="141" t="s">
        <v>189</v>
      </c>
      <c r="M94" s="141"/>
      <c r="N94" s="141" t="s">
        <v>98</v>
      </c>
      <c r="O94" s="141"/>
      <c r="P94" s="141"/>
      <c r="Q94" s="141"/>
      <c r="R94" s="141"/>
      <c r="S94" s="141"/>
      <c r="T94" s="141"/>
      <c r="U94" s="141"/>
      <c r="V94" s="141"/>
    </row>
    <row r="95" spans="1:22" ht="34.200000000000003" x14ac:dyDescent="0.25">
      <c r="A95" s="144" t="s">
        <v>192</v>
      </c>
      <c r="B95" s="145"/>
      <c r="C95" s="145"/>
      <c r="D95" s="145"/>
      <c r="E95" s="145"/>
      <c r="F95" s="145"/>
      <c r="G95" s="145"/>
      <c r="H95" s="146">
        <v>1174</v>
      </c>
      <c r="I95" s="146" t="s">
        <v>193</v>
      </c>
      <c r="J95" s="146" t="s">
        <v>140</v>
      </c>
      <c r="K95" s="146">
        <v>6928</v>
      </c>
      <c r="L95" s="146" t="s">
        <v>194</v>
      </c>
      <c r="M95" s="146"/>
      <c r="N95" s="146"/>
      <c r="O95" s="146"/>
      <c r="P95" s="146"/>
      <c r="Q95" s="146"/>
      <c r="R95" s="146"/>
      <c r="S95" s="146"/>
      <c r="T95" s="146"/>
      <c r="U95" s="146"/>
      <c r="V95" s="146" t="s">
        <v>195</v>
      </c>
    </row>
    <row r="96" spans="1:22" x14ac:dyDescent="0.25">
      <c r="A96" s="144" t="s">
        <v>196</v>
      </c>
      <c r="B96" s="145"/>
      <c r="C96" s="145"/>
      <c r="D96" s="145"/>
      <c r="E96" s="145"/>
      <c r="F96" s="145"/>
      <c r="G96" s="145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4" t="s">
        <v>197</v>
      </c>
      <c r="B97" s="145"/>
      <c r="C97" s="145"/>
      <c r="D97" s="145"/>
      <c r="E97" s="145"/>
      <c r="F97" s="145"/>
      <c r="G97" s="145"/>
      <c r="H97" s="146">
        <v>402</v>
      </c>
      <c r="I97" s="146"/>
      <c r="J97" s="146"/>
      <c r="K97" s="146">
        <v>4446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x14ac:dyDescent="0.25">
      <c r="A98" s="144" t="s">
        <v>198</v>
      </c>
      <c r="B98" s="145"/>
      <c r="C98" s="145"/>
      <c r="D98" s="145"/>
      <c r="E98" s="145"/>
      <c r="F98" s="145"/>
      <c r="G98" s="145"/>
      <c r="H98" s="146">
        <v>464</v>
      </c>
      <c r="I98" s="146"/>
      <c r="J98" s="146"/>
      <c r="K98" s="146">
        <v>1016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4" t="s">
        <v>199</v>
      </c>
      <c r="B99" s="145"/>
      <c r="C99" s="145"/>
      <c r="D99" s="145"/>
      <c r="E99" s="145"/>
      <c r="F99" s="145"/>
      <c r="G99" s="145"/>
      <c r="H99" s="146">
        <v>320</v>
      </c>
      <c r="I99" s="146"/>
      <c r="J99" s="146"/>
      <c r="K99" s="146">
        <v>1600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x14ac:dyDescent="0.25">
      <c r="A100" s="147" t="s">
        <v>200</v>
      </c>
      <c r="B100" s="148"/>
      <c r="C100" s="148"/>
      <c r="D100" s="148"/>
      <c r="E100" s="148"/>
      <c r="F100" s="148"/>
      <c r="G100" s="148"/>
      <c r="H100" s="149">
        <v>360</v>
      </c>
      <c r="I100" s="149"/>
      <c r="J100" s="149"/>
      <c r="K100" s="149">
        <v>3390</v>
      </c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</row>
    <row r="101" spans="1:22" x14ac:dyDescent="0.25">
      <c r="A101" s="147" t="s">
        <v>201</v>
      </c>
      <c r="B101" s="148"/>
      <c r="C101" s="148"/>
      <c r="D101" s="148"/>
      <c r="E101" s="148"/>
      <c r="F101" s="148"/>
      <c r="G101" s="148"/>
      <c r="H101" s="149">
        <v>240</v>
      </c>
      <c r="I101" s="149"/>
      <c r="J101" s="149"/>
      <c r="K101" s="149">
        <v>2118</v>
      </c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</row>
    <row r="102" spans="1:22" x14ac:dyDescent="0.25">
      <c r="A102" s="147" t="s">
        <v>202</v>
      </c>
      <c r="B102" s="148"/>
      <c r="C102" s="148"/>
      <c r="D102" s="148"/>
      <c r="E102" s="148"/>
      <c r="F102" s="148"/>
      <c r="G102" s="148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</row>
    <row r="103" spans="1:22" ht="30" customHeight="1" x14ac:dyDescent="0.25">
      <c r="A103" s="144" t="s">
        <v>203</v>
      </c>
      <c r="B103" s="145"/>
      <c r="C103" s="145"/>
      <c r="D103" s="145"/>
      <c r="E103" s="145"/>
      <c r="F103" s="145"/>
      <c r="G103" s="145"/>
      <c r="H103" s="146">
        <v>733</v>
      </c>
      <c r="I103" s="146"/>
      <c r="J103" s="146"/>
      <c r="K103" s="146">
        <v>4941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ht="30" customHeight="1" x14ac:dyDescent="0.25">
      <c r="A104" s="144" t="s">
        <v>204</v>
      </c>
      <c r="B104" s="145"/>
      <c r="C104" s="145"/>
      <c r="D104" s="145"/>
      <c r="E104" s="145"/>
      <c r="F104" s="145"/>
      <c r="G104" s="145"/>
      <c r="H104" s="146">
        <v>39</v>
      </c>
      <c r="I104" s="146"/>
      <c r="J104" s="146"/>
      <c r="K104" s="146">
        <v>392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t="30" customHeight="1" x14ac:dyDescent="0.25">
      <c r="A105" s="144" t="s">
        <v>205</v>
      </c>
      <c r="B105" s="145"/>
      <c r="C105" s="145"/>
      <c r="D105" s="145"/>
      <c r="E105" s="145"/>
      <c r="F105" s="145"/>
      <c r="G105" s="145"/>
      <c r="H105" s="146">
        <v>968</v>
      </c>
      <c r="I105" s="146"/>
      <c r="J105" s="146"/>
      <c r="K105" s="146">
        <v>6941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4" t="s">
        <v>206</v>
      </c>
      <c r="B106" s="145"/>
      <c r="C106" s="145"/>
      <c r="D106" s="145"/>
      <c r="E106" s="145"/>
      <c r="F106" s="145"/>
      <c r="G106" s="145"/>
      <c r="H106" s="146">
        <v>34</v>
      </c>
      <c r="I106" s="146"/>
      <c r="J106" s="146"/>
      <c r="K106" s="146">
        <v>162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x14ac:dyDescent="0.25">
      <c r="A107" s="144" t="s">
        <v>207</v>
      </c>
      <c r="B107" s="145"/>
      <c r="C107" s="145"/>
      <c r="D107" s="145"/>
      <c r="E107" s="145"/>
      <c r="F107" s="145"/>
      <c r="G107" s="145"/>
      <c r="H107" s="146">
        <v>1774</v>
      </c>
      <c r="I107" s="146"/>
      <c r="J107" s="146"/>
      <c r="K107" s="146">
        <v>12436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ht="30" customHeight="1" x14ac:dyDescent="0.25">
      <c r="A108" s="144" t="s">
        <v>208</v>
      </c>
      <c r="B108" s="145"/>
      <c r="C108" s="145"/>
      <c r="D108" s="145"/>
      <c r="E108" s="145"/>
      <c r="F108" s="145"/>
      <c r="G108" s="145"/>
      <c r="H108" s="146">
        <v>156.53</v>
      </c>
      <c r="I108" s="146"/>
      <c r="J108" s="146"/>
      <c r="K108" s="146">
        <v>608.41</v>
      </c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</row>
    <row r="109" spans="1:22" x14ac:dyDescent="0.25">
      <c r="A109" s="147" t="s">
        <v>209</v>
      </c>
      <c r="B109" s="148"/>
      <c r="C109" s="148"/>
      <c r="D109" s="148"/>
      <c r="E109" s="148"/>
      <c r="F109" s="148"/>
      <c r="G109" s="148"/>
      <c r="H109" s="149">
        <v>1930.53</v>
      </c>
      <c r="I109" s="149"/>
      <c r="J109" s="149"/>
      <c r="K109" s="149">
        <v>13044.41</v>
      </c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</row>
    <row r="110" spans="1:22" x14ac:dyDescent="0.25">
      <c r="A110" s="50"/>
      <c r="B110" s="39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</row>
    <row r="111" spans="1:22" x14ac:dyDescent="0.25">
      <c r="A111" s="50"/>
      <c r="B111" s="39"/>
      <c r="C111" s="73" t="s">
        <v>62</v>
      </c>
      <c r="D111" s="48"/>
      <c r="E111" s="48"/>
      <c r="F111" s="48"/>
      <c r="G111" s="48"/>
      <c r="H111" s="74">
        <f>IF(ISBLANK(Y30),"",ROUND(Z30/Y30,2)*100)</f>
        <v>90</v>
      </c>
      <c r="I111" s="48"/>
      <c r="J111" s="48"/>
      <c r="K111" s="74">
        <f>IF(ISBLANK(Y31),"",ROUND(Z31/Y31,2)*100)</f>
        <v>76</v>
      </c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</row>
    <row r="112" spans="1:22" x14ac:dyDescent="0.25">
      <c r="A112" s="50"/>
      <c r="B112" s="39"/>
      <c r="C112" s="73" t="s">
        <v>63</v>
      </c>
      <c r="D112" s="48"/>
      <c r="E112" s="48"/>
      <c r="F112" s="48"/>
      <c r="G112" s="48"/>
      <c r="H112" s="45">
        <f>IF(ISBLANK(Y30),"",ROUND(AA30/Y30,2)*100)</f>
        <v>60</v>
      </c>
      <c r="I112" s="48"/>
      <c r="J112" s="48"/>
      <c r="K112" s="45">
        <f>IF(ISBLANK(Y31),"",ROUND(AA31/Y31,2)*100)</f>
        <v>48</v>
      </c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</row>
    <row r="113" spans="1:22" x14ac:dyDescent="0.25">
      <c r="A113" s="28"/>
      <c r="B113" s="28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1:22" x14ac:dyDescent="0.25">
      <c r="B114" s="75" t="s">
        <v>69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</row>
    <row r="115" spans="1:22" x14ac:dyDescent="0.25">
      <c r="B115" s="3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</row>
    <row r="116" spans="1:22" x14ac:dyDescent="0.25">
      <c r="B116" s="75" t="s">
        <v>70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:22" x14ac:dyDescent="0.25">
      <c r="B117" s="46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</row>
    <row r="119" spans="1:22" x14ac:dyDescent="0.25">
      <c r="C119" s="49"/>
      <c r="D119" s="49"/>
      <c r="E119" s="49"/>
      <c r="F119" s="49"/>
      <c r="G119" s="49"/>
    </row>
    <row r="120" spans="1:22" x14ac:dyDescent="0.25">
      <c r="C120" s="49"/>
      <c r="D120" s="49"/>
      <c r="E120" s="49"/>
      <c r="F120" s="49"/>
      <c r="G120" s="49"/>
    </row>
    <row r="121" spans="1:22" x14ac:dyDescent="0.25">
      <c r="C121" s="49"/>
      <c r="D121" s="49"/>
      <c r="E121" s="49"/>
      <c r="F121" s="49"/>
      <c r="G121" s="49"/>
    </row>
    <row r="122" spans="1:22" x14ac:dyDescent="0.25">
      <c r="C122" s="49"/>
      <c r="D122" s="49"/>
      <c r="E122" s="49"/>
      <c r="F122" s="49"/>
      <c r="G122" s="49"/>
    </row>
    <row r="123" spans="1:22" x14ac:dyDescent="0.25">
      <c r="C123" s="49"/>
      <c r="D123" s="49"/>
      <c r="E123" s="49"/>
      <c r="F123" s="49"/>
      <c r="G123" s="49"/>
    </row>
    <row r="124" spans="1:22" x14ac:dyDescent="0.25">
      <c r="C124" s="49"/>
      <c r="D124" s="49"/>
      <c r="E124" s="49"/>
      <c r="F124" s="49"/>
      <c r="G124" s="49"/>
    </row>
    <row r="125" spans="1:22" x14ac:dyDescent="0.25">
      <c r="C125" s="49"/>
      <c r="D125" s="49"/>
      <c r="E125" s="49"/>
      <c r="F125" s="49"/>
      <c r="G125" s="4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</sheetData>
  <mergeCells count="72">
    <mergeCell ref="A106:G106"/>
    <mergeCell ref="A107:G107"/>
    <mergeCell ref="A108:G108"/>
    <mergeCell ref="A109:G109"/>
    <mergeCell ref="A100:G100"/>
    <mergeCell ref="A101:G101"/>
    <mergeCell ref="A102:G102"/>
    <mergeCell ref="A103:G103"/>
    <mergeCell ref="A104:G104"/>
    <mergeCell ref="A105:G105"/>
    <mergeCell ref="A91:V91"/>
    <mergeCell ref="A95:G95"/>
    <mergeCell ref="A96:G96"/>
    <mergeCell ref="A97:G97"/>
    <mergeCell ref="A98:G98"/>
    <mergeCell ref="A99:G99"/>
    <mergeCell ref="A79:V79"/>
    <mergeCell ref="A80:V80"/>
    <mergeCell ref="A83:V83"/>
    <mergeCell ref="A84:V84"/>
    <mergeCell ref="A87:V87"/>
    <mergeCell ref="A90:V90"/>
    <mergeCell ref="A68:V68"/>
    <mergeCell ref="A71:V71"/>
    <mergeCell ref="A72:V72"/>
    <mergeCell ref="A74:V74"/>
    <mergeCell ref="A75:V75"/>
    <mergeCell ref="A77:V77"/>
    <mergeCell ref="A55:V55"/>
    <mergeCell ref="A56:V56"/>
    <mergeCell ref="A58:V58"/>
    <mergeCell ref="A62:V62"/>
    <mergeCell ref="A64:V64"/>
    <mergeCell ref="A67:V67"/>
    <mergeCell ref="A40:V40"/>
    <mergeCell ref="A42:V42"/>
    <mergeCell ref="A43:V43"/>
    <mergeCell ref="A47:V47"/>
    <mergeCell ref="A50:V50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210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1930.53/1000</f>
        <v>1.9305300000000001</v>
      </c>
      <c r="H11" s="85"/>
      <c r="I11" s="55" t="s">
        <v>5</v>
      </c>
      <c r="J11" s="86">
        <f>13044.41/1000</f>
        <v>13.044409999999999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3.6889999999999999E-2</v>
      </c>
      <c r="H14" s="85"/>
      <c r="I14" s="55" t="s">
        <v>7</v>
      </c>
      <c r="J14" s="86">
        <f>(P14+P15)/1000</f>
        <v>3.6889999999999999E-2</v>
      </c>
      <c r="K14" s="87"/>
      <c r="L14" s="58">
        <v>390</v>
      </c>
      <c r="M14" s="35" t="s">
        <v>7</v>
      </c>
      <c r="N14" s="57"/>
      <c r="O14" s="26">
        <v>35.89</v>
      </c>
      <c r="P14" s="27">
        <v>35.89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402/1000</f>
        <v>0.40200000000000002</v>
      </c>
      <c r="H15" s="117"/>
      <c r="I15" s="55" t="s">
        <v>5</v>
      </c>
      <c r="J15" s="86">
        <f>4446/1000</f>
        <v>4.4459999999999997</v>
      </c>
      <c r="K15" s="87"/>
      <c r="L15" s="59">
        <v>4312</v>
      </c>
      <c r="M15" s="35" t="s">
        <v>5</v>
      </c>
      <c r="N15" s="57"/>
      <c r="O15" s="26">
        <v>1</v>
      </c>
      <c r="P15" s="27">
        <v>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134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211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213</v>
      </c>
      <c r="C26" s="132" t="s">
        <v>214</v>
      </c>
      <c r="D26" s="154" t="s">
        <v>215</v>
      </c>
      <c r="E26" s="155">
        <v>5.49</v>
      </c>
      <c r="F26" s="134" t="s">
        <v>216</v>
      </c>
      <c r="G26" s="134">
        <v>56.71</v>
      </c>
      <c r="H26" s="156"/>
      <c r="I26" s="156"/>
      <c r="J26" s="134" t="s">
        <v>217</v>
      </c>
      <c r="K26" s="134">
        <v>625.36</v>
      </c>
      <c r="L26" s="157"/>
      <c r="M26" s="156">
        <f>IF(ISNUMBER(K26/G26),IF(NOT(K26/G26=0),K26/G26, " "), " ")</f>
        <v>11.02733204020455</v>
      </c>
      <c r="N26" s="154"/>
    </row>
    <row r="27" spans="1:23" s="29" customFormat="1" ht="22.8" x14ac:dyDescent="0.25">
      <c r="A27" s="152">
        <v>2</v>
      </c>
      <c r="B27" s="153" t="s">
        <v>218</v>
      </c>
      <c r="C27" s="132" t="s">
        <v>219</v>
      </c>
      <c r="D27" s="154" t="s">
        <v>215</v>
      </c>
      <c r="E27" s="155">
        <v>22.06</v>
      </c>
      <c r="F27" s="134" t="s">
        <v>220</v>
      </c>
      <c r="G27" s="134">
        <v>237.8</v>
      </c>
      <c r="H27" s="156"/>
      <c r="I27" s="156"/>
      <c r="J27" s="134" t="s">
        <v>221</v>
      </c>
      <c r="K27" s="134">
        <v>2622.05</v>
      </c>
      <c r="L27" s="157"/>
      <c r="M27" s="156">
        <f>IF(ISNUMBER(K27/G27),IF(NOT(K27/G27=0),K27/G27, " "), " ")</f>
        <v>11.02628259041211</v>
      </c>
      <c r="N27" s="154"/>
    </row>
    <row r="28" spans="1:23" s="29" customFormat="1" ht="22.8" x14ac:dyDescent="0.25">
      <c r="A28" s="152">
        <v>3</v>
      </c>
      <c r="B28" s="153" t="s">
        <v>222</v>
      </c>
      <c r="C28" s="132" t="s">
        <v>223</v>
      </c>
      <c r="D28" s="154" t="s">
        <v>215</v>
      </c>
      <c r="E28" s="155">
        <v>5.67</v>
      </c>
      <c r="F28" s="134" t="s">
        <v>224</v>
      </c>
      <c r="G28" s="134">
        <v>65.03</v>
      </c>
      <c r="H28" s="156"/>
      <c r="I28" s="156"/>
      <c r="J28" s="134" t="s">
        <v>225</v>
      </c>
      <c r="K28" s="134">
        <v>716.52</v>
      </c>
      <c r="L28" s="157"/>
      <c r="M28" s="156">
        <f>IF(ISNUMBER(K28/G28),IF(NOT(K28/G28=0),K28/G28, " "), " ")</f>
        <v>11.018299246501615</v>
      </c>
      <c r="N28" s="154"/>
    </row>
    <row r="29" spans="1:23" s="29" customFormat="1" ht="22.8" x14ac:dyDescent="0.25">
      <c r="A29" s="152">
        <v>4</v>
      </c>
      <c r="B29" s="153" t="s">
        <v>226</v>
      </c>
      <c r="C29" s="132" t="s">
        <v>227</v>
      </c>
      <c r="D29" s="154" t="s">
        <v>215</v>
      </c>
      <c r="E29" s="155">
        <v>1.86</v>
      </c>
      <c r="F29" s="134" t="s">
        <v>228</v>
      </c>
      <c r="G29" s="134">
        <v>22.38</v>
      </c>
      <c r="H29" s="156"/>
      <c r="I29" s="156"/>
      <c r="J29" s="134" t="s">
        <v>229</v>
      </c>
      <c r="K29" s="134">
        <v>246.5</v>
      </c>
      <c r="L29" s="157"/>
      <c r="M29" s="156">
        <f>IF(ISNUMBER(K29/G29),IF(NOT(K29/G29=0),K29/G29, " "), " ")</f>
        <v>11.014298480786417</v>
      </c>
      <c r="N29" s="154"/>
    </row>
    <row r="30" spans="1:23" ht="22.8" x14ac:dyDescent="0.25">
      <c r="A30" s="152">
        <v>5</v>
      </c>
      <c r="B30" s="153" t="s">
        <v>230</v>
      </c>
      <c r="C30" s="132" t="s">
        <v>231</v>
      </c>
      <c r="D30" s="154" t="s">
        <v>215</v>
      </c>
      <c r="E30" s="155">
        <v>0.73</v>
      </c>
      <c r="F30" s="134" t="s">
        <v>232</v>
      </c>
      <c r="G30" s="134">
        <v>8.8800000000000008</v>
      </c>
      <c r="H30" s="156"/>
      <c r="I30" s="156"/>
      <c r="J30" s="134" t="s">
        <v>233</v>
      </c>
      <c r="K30" s="134">
        <v>97.83</v>
      </c>
      <c r="L30" s="157"/>
      <c r="M30" s="156">
        <f>IF(ISNUMBER(K30/G30),IF(NOT(K30/G30=0),K30/G30, " "), " ")</f>
        <v>11.016891891891891</v>
      </c>
      <c r="N30" s="154"/>
    </row>
    <row r="31" spans="1:23" ht="22.8" x14ac:dyDescent="0.25">
      <c r="A31" s="152">
        <v>6</v>
      </c>
      <c r="B31" s="153" t="s">
        <v>234</v>
      </c>
      <c r="C31" s="132" t="s">
        <v>235</v>
      </c>
      <c r="D31" s="154" t="s">
        <v>215</v>
      </c>
      <c r="E31" s="155">
        <v>0.08</v>
      </c>
      <c r="F31" s="134" t="s">
        <v>236</v>
      </c>
      <c r="G31" s="134">
        <v>1.04</v>
      </c>
      <c r="H31" s="156"/>
      <c r="I31" s="156"/>
      <c r="J31" s="134" t="s">
        <v>237</v>
      </c>
      <c r="K31" s="134">
        <v>11.54</v>
      </c>
      <c r="L31" s="157"/>
      <c r="M31" s="156">
        <f>IF(ISNUMBER(K31/G31),IF(NOT(K31/G31=0),K31/G31, " "), " ")</f>
        <v>11.096153846153845</v>
      </c>
      <c r="N31" s="154"/>
    </row>
    <row r="32" spans="1:23" ht="22.8" x14ac:dyDescent="0.25">
      <c r="A32" s="152">
        <v>7</v>
      </c>
      <c r="B32" s="153">
        <v>2</v>
      </c>
      <c r="C32" s="132" t="s">
        <v>238</v>
      </c>
      <c r="D32" s="154" t="s">
        <v>215</v>
      </c>
      <c r="E32" s="155">
        <v>1</v>
      </c>
      <c r="F32" s="134" t="s">
        <v>239</v>
      </c>
      <c r="G32" s="134"/>
      <c r="H32" s="156"/>
      <c r="I32" s="156"/>
      <c r="J32" s="134" t="s">
        <v>239</v>
      </c>
      <c r="K32" s="134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240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30101</v>
      </c>
      <c r="C34" s="132" t="s">
        <v>241</v>
      </c>
      <c r="D34" s="154" t="s">
        <v>242</v>
      </c>
      <c r="E34" s="155">
        <v>1</v>
      </c>
      <c r="F34" s="134" t="s">
        <v>243</v>
      </c>
      <c r="G34" s="134">
        <v>111.55</v>
      </c>
      <c r="H34" s="156"/>
      <c r="I34" s="156"/>
      <c r="J34" s="134" t="s">
        <v>244</v>
      </c>
      <c r="K34" s="134">
        <v>449</v>
      </c>
      <c r="L34" s="157"/>
      <c r="M34" s="156">
        <f>IF(ISNUMBER(K34/G34),IF(NOT(K34/G34=0),K34/G34, " "), " ")</f>
        <v>4.0251008516360374</v>
      </c>
      <c r="N34" s="154" t="s">
        <v>245</v>
      </c>
    </row>
    <row r="35" spans="1:14" ht="22.8" x14ac:dyDescent="0.25">
      <c r="A35" s="152">
        <v>9</v>
      </c>
      <c r="B35" s="153">
        <v>30303</v>
      </c>
      <c r="C35" s="132" t="s">
        <v>246</v>
      </c>
      <c r="D35" s="154" t="s">
        <v>242</v>
      </c>
      <c r="E35" s="155">
        <v>0.02</v>
      </c>
      <c r="F35" s="134" t="s">
        <v>247</v>
      </c>
      <c r="G35" s="134">
        <v>0.02</v>
      </c>
      <c r="H35" s="156"/>
      <c r="I35" s="156"/>
      <c r="J35" s="134" t="s">
        <v>248</v>
      </c>
      <c r="K35" s="134">
        <v>0.1</v>
      </c>
      <c r="L35" s="157"/>
      <c r="M35" s="156">
        <f>IF(ISNUMBER(K35/G35),IF(NOT(K35/G35=0),K35/G35, " "), " ")</f>
        <v>5</v>
      </c>
      <c r="N35" s="154" t="s">
        <v>245</v>
      </c>
    </row>
    <row r="36" spans="1:14" ht="22.8" x14ac:dyDescent="0.25">
      <c r="A36" s="152">
        <v>10</v>
      </c>
      <c r="B36" s="153">
        <v>30401</v>
      </c>
      <c r="C36" s="132" t="s">
        <v>249</v>
      </c>
      <c r="D36" s="154" t="s">
        <v>242</v>
      </c>
      <c r="E36" s="155">
        <v>1</v>
      </c>
      <c r="F36" s="134" t="s">
        <v>250</v>
      </c>
      <c r="G36" s="134">
        <v>2.31</v>
      </c>
      <c r="H36" s="156"/>
      <c r="I36" s="156"/>
      <c r="J36" s="134" t="s">
        <v>251</v>
      </c>
      <c r="K36" s="134">
        <v>6</v>
      </c>
      <c r="L36" s="157"/>
      <c r="M36" s="156">
        <f>IF(ISNUMBER(K36/G36),IF(NOT(K36/G36=0),K36/G36, " "), " ")</f>
        <v>2.5974025974025974</v>
      </c>
      <c r="N36" s="154" t="s">
        <v>245</v>
      </c>
    </row>
    <row r="37" spans="1:14" ht="22.8" x14ac:dyDescent="0.25">
      <c r="A37" s="152">
        <v>11</v>
      </c>
      <c r="B37" s="153">
        <v>40502</v>
      </c>
      <c r="C37" s="132" t="s">
        <v>252</v>
      </c>
      <c r="D37" s="154" t="s">
        <v>242</v>
      </c>
      <c r="E37" s="155">
        <v>0.02</v>
      </c>
      <c r="F37" s="134" t="s">
        <v>253</v>
      </c>
      <c r="G37" s="134">
        <v>0.16</v>
      </c>
      <c r="H37" s="156"/>
      <c r="I37" s="156"/>
      <c r="J37" s="134" t="s">
        <v>254</v>
      </c>
      <c r="K37" s="134">
        <v>0.9</v>
      </c>
      <c r="L37" s="157"/>
      <c r="M37" s="156">
        <f>IF(ISNUMBER(K37/G37),IF(NOT(K37/G37=0),K37/G37, " "), " ")</f>
        <v>5.625</v>
      </c>
      <c r="N37" s="154" t="s">
        <v>245</v>
      </c>
    </row>
    <row r="38" spans="1:14" ht="22.8" x14ac:dyDescent="0.25">
      <c r="A38" s="152">
        <v>12</v>
      </c>
      <c r="B38" s="153">
        <v>40504</v>
      </c>
      <c r="C38" s="132" t="s">
        <v>255</v>
      </c>
      <c r="D38" s="154" t="s">
        <v>242</v>
      </c>
      <c r="E38" s="155">
        <v>0.01</v>
      </c>
      <c r="F38" s="134" t="s">
        <v>256</v>
      </c>
      <c r="G38" s="134">
        <v>0.01</v>
      </c>
      <c r="H38" s="156"/>
      <c r="I38" s="156"/>
      <c r="J38" s="134" t="s">
        <v>257</v>
      </c>
      <c r="K38" s="134">
        <v>0.03</v>
      </c>
      <c r="L38" s="157"/>
      <c r="M38" s="156">
        <f>IF(ISNUMBER(K38/G38),IF(NOT(K38/G38=0),K38/G38, " "), " ")</f>
        <v>3</v>
      </c>
      <c r="N38" s="154" t="s">
        <v>245</v>
      </c>
    </row>
    <row r="39" spans="1:14" ht="22.8" x14ac:dyDescent="0.25">
      <c r="A39" s="152">
        <v>13</v>
      </c>
      <c r="B39" s="153">
        <v>330206</v>
      </c>
      <c r="C39" s="132" t="s">
        <v>258</v>
      </c>
      <c r="D39" s="154" t="s">
        <v>242</v>
      </c>
      <c r="E39" s="155">
        <v>0.02</v>
      </c>
      <c r="F39" s="134" t="s">
        <v>259</v>
      </c>
      <c r="G39" s="134">
        <v>0.05</v>
      </c>
      <c r="H39" s="156"/>
      <c r="I39" s="156"/>
      <c r="J39" s="134" t="s">
        <v>260</v>
      </c>
      <c r="K39" s="134">
        <v>0.22</v>
      </c>
      <c r="L39" s="157"/>
      <c r="M39" s="156">
        <f>IF(ISNUMBER(K39/G39),IF(NOT(K39/G39=0),K39/G39, " "), " ")</f>
        <v>4.3999999999999995</v>
      </c>
      <c r="N39" s="154" t="s">
        <v>245</v>
      </c>
    </row>
    <row r="40" spans="1:14" ht="22.8" x14ac:dyDescent="0.25">
      <c r="A40" s="152">
        <v>14</v>
      </c>
      <c r="B40" s="153">
        <v>400001</v>
      </c>
      <c r="C40" s="132" t="s">
        <v>261</v>
      </c>
      <c r="D40" s="154" t="s">
        <v>242</v>
      </c>
      <c r="E40" s="155">
        <v>2</v>
      </c>
      <c r="F40" s="134" t="s">
        <v>262</v>
      </c>
      <c r="G40" s="134">
        <v>206.4</v>
      </c>
      <c r="H40" s="156"/>
      <c r="I40" s="156"/>
      <c r="J40" s="134" t="s">
        <v>263</v>
      </c>
      <c r="K40" s="134">
        <v>1140</v>
      </c>
      <c r="L40" s="157"/>
      <c r="M40" s="156">
        <f>IF(ISNUMBER(K40/G40),IF(NOT(K40/G40=0),K40/G40, " "), " ")</f>
        <v>5.5232558139534884</v>
      </c>
      <c r="N40" s="154" t="s">
        <v>245</v>
      </c>
    </row>
    <row r="41" spans="1:14" ht="19.350000000000001" customHeight="1" x14ac:dyDescent="0.25">
      <c r="A41" s="128" t="s">
        <v>264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22.8" x14ac:dyDescent="0.25">
      <c r="A42" s="152">
        <v>15</v>
      </c>
      <c r="B42" s="153" t="s">
        <v>265</v>
      </c>
      <c r="C42" s="132" t="s">
        <v>266</v>
      </c>
      <c r="D42" s="154" t="s">
        <v>267</v>
      </c>
      <c r="E42" s="155">
        <v>1.9E-3</v>
      </c>
      <c r="F42" s="134" t="s">
        <v>268</v>
      </c>
      <c r="G42" s="134">
        <v>0.01</v>
      </c>
      <c r="H42" s="156">
        <v>41.25</v>
      </c>
      <c r="I42" s="156">
        <v>0.08</v>
      </c>
      <c r="J42" s="134" t="s">
        <v>269</v>
      </c>
      <c r="K42" s="134">
        <v>0.08</v>
      </c>
      <c r="L42" s="157"/>
      <c r="M42" s="156">
        <f>IF(ISNUMBER(K42/G42),IF(NOT(K42/G42=0),K42/G42, " "), " ")</f>
        <v>8</v>
      </c>
      <c r="N42" s="154" t="s">
        <v>270</v>
      </c>
    </row>
    <row r="43" spans="1:14" ht="34.200000000000003" x14ac:dyDescent="0.25">
      <c r="A43" s="152">
        <v>16</v>
      </c>
      <c r="B43" s="153" t="s">
        <v>271</v>
      </c>
      <c r="C43" s="132" t="s">
        <v>272</v>
      </c>
      <c r="D43" s="154" t="s">
        <v>273</v>
      </c>
      <c r="E43" s="155">
        <v>1E-4</v>
      </c>
      <c r="F43" s="134" t="s">
        <v>274</v>
      </c>
      <c r="G43" s="134">
        <v>1.83</v>
      </c>
      <c r="H43" s="156">
        <v>60646.19</v>
      </c>
      <c r="I43" s="156">
        <v>6.06</v>
      </c>
      <c r="J43" s="134" t="s">
        <v>275</v>
      </c>
      <c r="K43" s="134">
        <v>6.2</v>
      </c>
      <c r="L43" s="157"/>
      <c r="M43" s="156">
        <f>IF(ISNUMBER(K43/G43),IF(NOT(K43/G43=0),K43/G43, " "), " ")</f>
        <v>3.3879781420765025</v>
      </c>
      <c r="N43" s="154" t="s">
        <v>276</v>
      </c>
    </row>
    <row r="44" spans="1:14" ht="22.8" x14ac:dyDescent="0.25">
      <c r="A44" s="152">
        <v>17</v>
      </c>
      <c r="B44" s="153" t="s">
        <v>277</v>
      </c>
      <c r="C44" s="132" t="s">
        <v>278</v>
      </c>
      <c r="D44" s="154" t="s">
        <v>267</v>
      </c>
      <c r="E44" s="155">
        <v>8.0000000000000004E-4</v>
      </c>
      <c r="F44" s="134" t="s">
        <v>279</v>
      </c>
      <c r="G44" s="134">
        <v>0.08</v>
      </c>
      <c r="H44" s="156">
        <v>328</v>
      </c>
      <c r="I44" s="156">
        <v>0.26</v>
      </c>
      <c r="J44" s="134" t="s">
        <v>280</v>
      </c>
      <c r="K44" s="134">
        <v>0.27</v>
      </c>
      <c r="L44" s="157"/>
      <c r="M44" s="156">
        <f>IF(ISNUMBER(K44/G44),IF(NOT(K44/G44=0),K44/G44, " "), " ")</f>
        <v>3.375</v>
      </c>
      <c r="N44" s="154" t="s">
        <v>281</v>
      </c>
    </row>
    <row r="45" spans="1:14" ht="22.8" x14ac:dyDescent="0.25">
      <c r="A45" s="152">
        <v>18</v>
      </c>
      <c r="B45" s="153" t="s">
        <v>282</v>
      </c>
      <c r="C45" s="132" t="s">
        <v>283</v>
      </c>
      <c r="D45" s="154" t="s">
        <v>284</v>
      </c>
      <c r="E45" s="155">
        <v>7.46E-2</v>
      </c>
      <c r="F45" s="134" t="s">
        <v>285</v>
      </c>
      <c r="G45" s="134">
        <v>3.17</v>
      </c>
      <c r="H45" s="156">
        <v>128.38999999999999</v>
      </c>
      <c r="I45" s="156">
        <v>9.58</v>
      </c>
      <c r="J45" s="134" t="s">
        <v>286</v>
      </c>
      <c r="K45" s="134">
        <v>9.77</v>
      </c>
      <c r="L45" s="157"/>
      <c r="M45" s="156">
        <f>IF(ISNUMBER(K45/G45),IF(NOT(K45/G45=0),K45/G45, " "), " ")</f>
        <v>3.0820189274447949</v>
      </c>
      <c r="N45" s="154" t="s">
        <v>287</v>
      </c>
    </row>
    <row r="46" spans="1:14" ht="45.6" x14ac:dyDescent="0.25">
      <c r="A46" s="152">
        <v>19</v>
      </c>
      <c r="B46" s="153" t="s">
        <v>288</v>
      </c>
      <c r="C46" s="132" t="s">
        <v>289</v>
      </c>
      <c r="D46" s="154" t="s">
        <v>284</v>
      </c>
      <c r="E46" s="155">
        <v>0.34</v>
      </c>
      <c r="F46" s="134" t="s">
        <v>290</v>
      </c>
      <c r="G46" s="134">
        <v>7.76</v>
      </c>
      <c r="H46" s="156">
        <v>118.14</v>
      </c>
      <c r="I46" s="156">
        <v>40.17</v>
      </c>
      <c r="J46" s="134" t="s">
        <v>291</v>
      </c>
      <c r="K46" s="134">
        <v>41.02</v>
      </c>
      <c r="L46" s="157"/>
      <c r="M46" s="156">
        <f>IF(ISNUMBER(K46/G46),IF(NOT(K46/G46=0),K46/G46, " "), " ")</f>
        <v>5.2860824742268049</v>
      </c>
      <c r="N46" s="154" t="s">
        <v>292</v>
      </c>
    </row>
    <row r="47" spans="1:14" ht="34.200000000000003" x14ac:dyDescent="0.25">
      <c r="A47" s="152">
        <v>20</v>
      </c>
      <c r="B47" s="153" t="s">
        <v>293</v>
      </c>
      <c r="C47" s="132" t="s">
        <v>294</v>
      </c>
      <c r="D47" s="154" t="s">
        <v>273</v>
      </c>
      <c r="E47" s="155">
        <v>1.1000000000000001E-3</v>
      </c>
      <c r="F47" s="134" t="s">
        <v>295</v>
      </c>
      <c r="G47" s="134">
        <v>22.99</v>
      </c>
      <c r="H47" s="156">
        <v>50416.65</v>
      </c>
      <c r="I47" s="156">
        <v>55.45</v>
      </c>
      <c r="J47" s="134" t="s">
        <v>296</v>
      </c>
      <c r="K47" s="134">
        <v>56.7</v>
      </c>
      <c r="L47" s="157"/>
      <c r="M47" s="156">
        <f>IF(ISNUMBER(K47/G47),IF(NOT(K47/G47=0),K47/G47, " "), " ")</f>
        <v>2.4662896911700742</v>
      </c>
      <c r="N47" s="154" t="s">
        <v>297</v>
      </c>
    </row>
    <row r="48" spans="1:14" ht="57" x14ac:dyDescent="0.25">
      <c r="A48" s="152">
        <v>21</v>
      </c>
      <c r="B48" s="153" t="s">
        <v>298</v>
      </c>
      <c r="C48" s="132" t="s">
        <v>299</v>
      </c>
      <c r="D48" s="154" t="s">
        <v>300</v>
      </c>
      <c r="E48" s="155">
        <v>0.39119999999999999</v>
      </c>
      <c r="F48" s="134" t="s">
        <v>301</v>
      </c>
      <c r="G48" s="134">
        <v>11.29</v>
      </c>
      <c r="H48" s="156">
        <v>57.17</v>
      </c>
      <c r="I48" s="156">
        <v>22.36</v>
      </c>
      <c r="J48" s="134" t="s">
        <v>302</v>
      </c>
      <c r="K48" s="134">
        <v>22.82</v>
      </c>
      <c r="L48" s="157"/>
      <c r="M48" s="156">
        <f>IF(ISNUMBER(K48/G48),IF(NOT(K48/G48=0),K48/G48, " "), " ")</f>
        <v>2.0212577502214351</v>
      </c>
      <c r="N48" s="154" t="s">
        <v>303</v>
      </c>
    </row>
    <row r="49" spans="1:14" ht="34.200000000000003" x14ac:dyDescent="0.25">
      <c r="A49" s="152">
        <v>22</v>
      </c>
      <c r="B49" s="153" t="s">
        <v>304</v>
      </c>
      <c r="C49" s="132" t="s">
        <v>305</v>
      </c>
      <c r="D49" s="154" t="s">
        <v>273</v>
      </c>
      <c r="E49" s="155">
        <v>1.1999999999999999E-3</v>
      </c>
      <c r="F49" s="134" t="s">
        <v>306</v>
      </c>
      <c r="G49" s="134">
        <v>17.38</v>
      </c>
      <c r="H49" s="156">
        <v>49632</v>
      </c>
      <c r="I49" s="156">
        <v>59.56</v>
      </c>
      <c r="J49" s="134" t="s">
        <v>307</v>
      </c>
      <c r="K49" s="134">
        <v>60.86</v>
      </c>
      <c r="L49" s="157"/>
      <c r="M49" s="156">
        <f>IF(ISNUMBER(K49/G49),IF(NOT(K49/G49=0),K49/G49, " "), " ")</f>
        <v>3.5017261219792868</v>
      </c>
      <c r="N49" s="154" t="s">
        <v>308</v>
      </c>
    </row>
    <row r="50" spans="1:14" ht="45.6" x14ac:dyDescent="0.25">
      <c r="A50" s="152">
        <v>23</v>
      </c>
      <c r="B50" s="153" t="s">
        <v>309</v>
      </c>
      <c r="C50" s="132" t="s">
        <v>310</v>
      </c>
      <c r="D50" s="154" t="s">
        <v>300</v>
      </c>
      <c r="E50" s="155">
        <v>2.8000000000000001E-2</v>
      </c>
      <c r="F50" s="134" t="s">
        <v>311</v>
      </c>
      <c r="G50" s="134">
        <v>0.32</v>
      </c>
      <c r="H50" s="156">
        <v>22.1</v>
      </c>
      <c r="I50" s="156">
        <v>0.62</v>
      </c>
      <c r="J50" s="134" t="s">
        <v>312</v>
      </c>
      <c r="K50" s="134">
        <v>0.63</v>
      </c>
      <c r="L50" s="157"/>
      <c r="M50" s="156">
        <f>IF(ISNUMBER(K50/G50),IF(NOT(K50/G50=0),K50/G50, " "), " ")</f>
        <v>1.96875</v>
      </c>
      <c r="N50" s="154" t="s">
        <v>313</v>
      </c>
    </row>
    <row r="51" spans="1:14" ht="22.8" x14ac:dyDescent="0.25">
      <c r="A51" s="152">
        <v>24</v>
      </c>
      <c r="B51" s="153" t="s">
        <v>314</v>
      </c>
      <c r="C51" s="132" t="s">
        <v>315</v>
      </c>
      <c r="D51" s="154" t="s">
        <v>316</v>
      </c>
      <c r="E51" s="155">
        <v>1</v>
      </c>
      <c r="F51" s="134" t="s">
        <v>317</v>
      </c>
      <c r="G51" s="134">
        <v>7.21</v>
      </c>
      <c r="H51" s="156">
        <v>15.85</v>
      </c>
      <c r="I51" s="156">
        <v>15.85</v>
      </c>
      <c r="J51" s="134" t="s">
        <v>318</v>
      </c>
      <c r="K51" s="134">
        <v>16.170000000000002</v>
      </c>
      <c r="L51" s="157"/>
      <c r="M51" s="156">
        <f>IF(ISNUMBER(K51/G51),IF(NOT(K51/G51=0),K51/G51, " "), " ")</f>
        <v>2.2427184466019421</v>
      </c>
      <c r="N51" s="154" t="s">
        <v>319</v>
      </c>
    </row>
    <row r="52" spans="1:14" ht="22.8" x14ac:dyDescent="0.25">
      <c r="A52" s="152">
        <v>25</v>
      </c>
      <c r="B52" s="153" t="s">
        <v>320</v>
      </c>
      <c r="C52" s="132" t="s">
        <v>321</v>
      </c>
      <c r="D52" s="154" t="s">
        <v>322</v>
      </c>
      <c r="E52" s="155">
        <v>4</v>
      </c>
      <c r="F52" s="134" t="s">
        <v>323</v>
      </c>
      <c r="G52" s="134">
        <v>74.400000000000006</v>
      </c>
      <c r="H52" s="156">
        <v>33.74</v>
      </c>
      <c r="I52" s="156">
        <v>134.96</v>
      </c>
      <c r="J52" s="134" t="s">
        <v>324</v>
      </c>
      <c r="K52" s="134">
        <v>137.91999999999999</v>
      </c>
      <c r="L52" s="157"/>
      <c r="M52" s="156">
        <f>IF(ISNUMBER(K52/G52),IF(NOT(K52/G52=0),K52/G52, " "), " ")</f>
        <v>1.8537634408602148</v>
      </c>
      <c r="N52" s="154" t="s">
        <v>325</v>
      </c>
    </row>
    <row r="53" spans="1:14" ht="22.8" x14ac:dyDescent="0.25">
      <c r="A53" s="152">
        <v>26</v>
      </c>
      <c r="B53" s="153" t="s">
        <v>326</v>
      </c>
      <c r="C53" s="132" t="s">
        <v>327</v>
      </c>
      <c r="D53" s="154" t="s">
        <v>322</v>
      </c>
      <c r="E53" s="155">
        <v>1</v>
      </c>
      <c r="F53" s="134" t="s">
        <v>328</v>
      </c>
      <c r="G53" s="134">
        <v>43</v>
      </c>
      <c r="H53" s="156">
        <v>145.34</v>
      </c>
      <c r="I53" s="156">
        <v>145.34</v>
      </c>
      <c r="J53" s="134" t="s">
        <v>329</v>
      </c>
      <c r="K53" s="134">
        <v>148.44</v>
      </c>
      <c r="L53" s="157"/>
      <c r="M53" s="156">
        <f>IF(ISNUMBER(K53/G53),IF(NOT(K53/G53=0),K53/G53, " "), " ")</f>
        <v>3.4520930232558138</v>
      </c>
      <c r="N53" s="154" t="s">
        <v>330</v>
      </c>
    </row>
    <row r="54" spans="1:14" ht="34.200000000000003" x14ac:dyDescent="0.25">
      <c r="A54" s="152">
        <v>27</v>
      </c>
      <c r="B54" s="153" t="s">
        <v>331</v>
      </c>
      <c r="C54" s="132" t="s">
        <v>332</v>
      </c>
      <c r="D54" s="154" t="s">
        <v>267</v>
      </c>
      <c r="E54" s="155">
        <v>1.3260000000000001</v>
      </c>
      <c r="F54" s="134" t="s">
        <v>333</v>
      </c>
      <c r="G54" s="134">
        <v>4.13</v>
      </c>
      <c r="H54" s="156">
        <v>21.36</v>
      </c>
      <c r="I54" s="156">
        <v>28.33</v>
      </c>
      <c r="J54" s="134" t="s">
        <v>334</v>
      </c>
      <c r="K54" s="134">
        <v>28.9</v>
      </c>
      <c r="L54" s="157"/>
      <c r="M54" s="156">
        <f>IF(ISNUMBER(K54/G54),IF(NOT(K54/G54=0),K54/G54, " "), " ")</f>
        <v>6.9975786924939465</v>
      </c>
      <c r="N54" s="154" t="s">
        <v>335</v>
      </c>
    </row>
    <row r="55" spans="1:14" ht="22.8" x14ac:dyDescent="0.25">
      <c r="A55" s="152">
        <v>28</v>
      </c>
      <c r="B55" s="153" t="s">
        <v>336</v>
      </c>
      <c r="C55" s="132" t="s">
        <v>337</v>
      </c>
      <c r="D55" s="154" t="s">
        <v>284</v>
      </c>
      <c r="E55" s="155">
        <v>0.6</v>
      </c>
      <c r="F55" s="134" t="s">
        <v>338</v>
      </c>
      <c r="G55" s="134">
        <v>15.78</v>
      </c>
      <c r="H55" s="156"/>
      <c r="I55" s="156"/>
      <c r="J55" s="134" t="s">
        <v>339</v>
      </c>
      <c r="K55" s="134">
        <v>72.38</v>
      </c>
      <c r="L55" s="157"/>
      <c r="M55" s="156">
        <f>IF(ISNUMBER(K55/G55),IF(NOT(K55/G55=0),K55/G55, " "), " ")</f>
        <v>4.586818757921419</v>
      </c>
      <c r="N55" s="154"/>
    </row>
    <row r="56" spans="1:14" ht="22.8" x14ac:dyDescent="0.25">
      <c r="A56" s="152">
        <v>29</v>
      </c>
      <c r="B56" s="153" t="s">
        <v>340</v>
      </c>
      <c r="C56" s="132" t="s">
        <v>341</v>
      </c>
      <c r="D56" s="154" t="s">
        <v>273</v>
      </c>
      <c r="E56" s="155">
        <v>0.01</v>
      </c>
      <c r="F56" s="134" t="s">
        <v>342</v>
      </c>
      <c r="G56" s="134">
        <v>110.11</v>
      </c>
      <c r="H56" s="156"/>
      <c r="I56" s="156"/>
      <c r="J56" s="134" t="s">
        <v>343</v>
      </c>
      <c r="K56" s="134">
        <v>31.1</v>
      </c>
      <c r="L56" s="157"/>
      <c r="M56" s="156">
        <f>IF(ISNUMBER(K56/G56),IF(NOT(K56/G56=0),K56/G56, " "), " ")</f>
        <v>0.28244482789937336</v>
      </c>
      <c r="N56" s="154"/>
    </row>
    <row r="57" spans="1:14" ht="22.8" x14ac:dyDescent="0.25">
      <c r="A57" s="152">
        <v>30</v>
      </c>
      <c r="B57" s="153" t="s">
        <v>344</v>
      </c>
      <c r="C57" s="132" t="s">
        <v>345</v>
      </c>
      <c r="D57" s="154" t="s">
        <v>322</v>
      </c>
      <c r="E57" s="155">
        <v>3</v>
      </c>
      <c r="F57" s="134" t="s">
        <v>346</v>
      </c>
      <c r="G57" s="134">
        <v>130.5</v>
      </c>
      <c r="H57" s="156"/>
      <c r="I57" s="156"/>
      <c r="J57" s="134" t="s">
        <v>347</v>
      </c>
      <c r="K57" s="134">
        <v>348.96</v>
      </c>
      <c r="L57" s="157"/>
      <c r="M57" s="156">
        <f>IF(ISNUMBER(K57/G57),IF(NOT(K57/G57=0),K57/G57, " "), " ")</f>
        <v>2.6740229885057469</v>
      </c>
      <c r="N57" s="154"/>
    </row>
    <row r="58" spans="1:14" ht="34.200000000000003" x14ac:dyDescent="0.25">
      <c r="A58" s="152">
        <v>31</v>
      </c>
      <c r="B58" s="153" t="s">
        <v>348</v>
      </c>
      <c r="C58" s="132" t="s">
        <v>349</v>
      </c>
      <c r="D58" s="154" t="s">
        <v>322</v>
      </c>
      <c r="E58" s="155">
        <v>1</v>
      </c>
      <c r="F58" s="134" t="s">
        <v>350</v>
      </c>
      <c r="G58" s="134">
        <v>12.46</v>
      </c>
      <c r="H58" s="156"/>
      <c r="I58" s="156"/>
      <c r="J58" s="134" t="s">
        <v>351</v>
      </c>
      <c r="K58" s="134">
        <v>29.22</v>
      </c>
      <c r="L58" s="157"/>
      <c r="M58" s="156">
        <f>IF(ISNUMBER(K58/G58),IF(NOT(K58/G58=0),K58/G58, " "), " ")</f>
        <v>2.3451043338683784</v>
      </c>
      <c r="N58" s="154"/>
    </row>
    <row r="59" spans="1:14" ht="19.350000000000001" customHeight="1" x14ac:dyDescent="0.25">
      <c r="A59" s="150" t="s">
        <v>352</v>
      </c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</row>
    <row r="60" spans="1:14" ht="19.350000000000001" customHeight="1" x14ac:dyDescent="0.25">
      <c r="A60" s="128" t="s">
        <v>264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</row>
    <row r="61" spans="1:14" ht="22.8" x14ac:dyDescent="0.25">
      <c r="A61" s="152">
        <v>32</v>
      </c>
      <c r="B61" s="153" t="s">
        <v>353</v>
      </c>
      <c r="C61" s="132" t="s">
        <v>354</v>
      </c>
      <c r="D61" s="154" t="s">
        <v>322</v>
      </c>
      <c r="E61" s="155">
        <v>7</v>
      </c>
      <c r="F61" s="134" t="s">
        <v>239</v>
      </c>
      <c r="G61" s="134"/>
      <c r="H61" s="156"/>
      <c r="I61" s="156"/>
      <c r="J61" s="134" t="s">
        <v>239</v>
      </c>
      <c r="K61" s="134"/>
      <c r="L61" s="157"/>
      <c r="M61" s="156" t="str">
        <f>IF(ISNUMBER(K61/G61),IF(NOT(K61/G61=0),K61/G61, " "), " ")</f>
        <v xml:space="preserve"> </v>
      </c>
      <c r="N61" s="154"/>
    </row>
    <row r="62" spans="1:14" ht="22.8" x14ac:dyDescent="0.25">
      <c r="A62" s="158">
        <v>33</v>
      </c>
      <c r="B62" s="159" t="s">
        <v>355</v>
      </c>
      <c r="C62" s="138" t="s">
        <v>356</v>
      </c>
      <c r="D62" s="160" t="s">
        <v>273</v>
      </c>
      <c r="E62" s="161">
        <v>2.8E-3</v>
      </c>
      <c r="F62" s="140" t="s">
        <v>239</v>
      </c>
      <c r="G62" s="140"/>
      <c r="H62" s="162"/>
      <c r="I62" s="162"/>
      <c r="J62" s="140" t="s">
        <v>239</v>
      </c>
      <c r="K62" s="140"/>
      <c r="L62" s="163"/>
      <c r="M62" s="162" t="str">
        <f>IF(ISNUMBER(K62/G62),IF(NOT(K62/G62=0),K62/G62, " "), " ")</f>
        <v xml:space="preserve"> </v>
      </c>
      <c r="N62" s="160"/>
    </row>
    <row r="63" spans="1:14" x14ac:dyDescent="0.25">
      <c r="A63" s="144" t="s">
        <v>192</v>
      </c>
      <c r="B63" s="145"/>
      <c r="C63" s="145"/>
      <c r="D63" s="145"/>
      <c r="E63" s="145"/>
      <c r="F63" s="145"/>
      <c r="G63" s="164">
        <v>1174</v>
      </c>
      <c r="H63" s="165"/>
      <c r="I63" s="165"/>
      <c r="J63" s="165"/>
      <c r="K63" s="164">
        <v>6928</v>
      </c>
      <c r="L63" s="166"/>
      <c r="M63" s="164">
        <f ca="1">IF(ISNUMBER(INDIRECT("K" &amp; ROW())/INDIRECT("G" &amp; ROW())),INDIRECT("K" &amp; ROW())/INDIRECT("G" &amp; ROW()), " ")</f>
        <v>5.9011925042589439</v>
      </c>
      <c r="N63" s="146" t="s">
        <v>357</v>
      </c>
    </row>
    <row r="64" spans="1:14" x14ac:dyDescent="0.25">
      <c r="A64" s="144" t="s">
        <v>196</v>
      </c>
      <c r="B64" s="145"/>
      <c r="C64" s="145"/>
      <c r="D64" s="145"/>
      <c r="E64" s="145"/>
      <c r="F64" s="145"/>
      <c r="G64" s="164"/>
      <c r="H64" s="165"/>
      <c r="I64" s="165"/>
      <c r="J64" s="165"/>
      <c r="K64" s="164"/>
      <c r="L64" s="166"/>
      <c r="M64" s="164" t="str">
        <f ca="1">IF(ISNUMBER(INDIRECT("K" &amp; ROW())/INDIRECT("G" &amp; ROW())),INDIRECT("K" &amp; ROW())/INDIRECT("G" &amp; ROW()), " ")</f>
        <v xml:space="preserve"> </v>
      </c>
      <c r="N64" s="146" t="s">
        <v>357</v>
      </c>
    </row>
    <row r="65" spans="1:14" x14ac:dyDescent="0.25">
      <c r="A65" s="144" t="s">
        <v>197</v>
      </c>
      <c r="B65" s="145"/>
      <c r="C65" s="145"/>
      <c r="D65" s="145"/>
      <c r="E65" s="145"/>
      <c r="F65" s="145"/>
      <c r="G65" s="164">
        <v>402</v>
      </c>
      <c r="H65" s="165"/>
      <c r="I65" s="165"/>
      <c r="J65" s="165"/>
      <c r="K65" s="164">
        <v>4446</v>
      </c>
      <c r="L65" s="166"/>
      <c r="M65" s="164">
        <f ca="1">IF(ISNUMBER(INDIRECT("K" &amp; ROW())/INDIRECT("G" &amp; ROW())),INDIRECT("K" &amp; ROW())/INDIRECT("G" &amp; ROW()), " ")</f>
        <v>11.059701492537313</v>
      </c>
      <c r="N65" s="146" t="s">
        <v>357</v>
      </c>
    </row>
    <row r="66" spans="1:14" x14ac:dyDescent="0.25">
      <c r="A66" s="144" t="s">
        <v>198</v>
      </c>
      <c r="B66" s="145"/>
      <c r="C66" s="145"/>
      <c r="D66" s="145"/>
      <c r="E66" s="145"/>
      <c r="F66" s="145"/>
      <c r="G66" s="164">
        <v>464</v>
      </c>
      <c r="H66" s="165"/>
      <c r="I66" s="165"/>
      <c r="J66" s="165"/>
      <c r="K66" s="164">
        <v>1016</v>
      </c>
      <c r="L66" s="166"/>
      <c r="M66" s="164">
        <f ca="1">IF(ISNUMBER(INDIRECT("K" &amp; ROW())/INDIRECT("G" &amp; ROW())),INDIRECT("K" &amp; ROW())/INDIRECT("G" &amp; ROW()), " ")</f>
        <v>2.1896551724137931</v>
      </c>
      <c r="N66" s="146" t="s">
        <v>357</v>
      </c>
    </row>
    <row r="67" spans="1:14" x14ac:dyDescent="0.25">
      <c r="A67" s="144" t="s">
        <v>199</v>
      </c>
      <c r="B67" s="145"/>
      <c r="C67" s="145"/>
      <c r="D67" s="145"/>
      <c r="E67" s="145"/>
      <c r="F67" s="145"/>
      <c r="G67" s="164">
        <v>320</v>
      </c>
      <c r="H67" s="165"/>
      <c r="I67" s="165"/>
      <c r="J67" s="165"/>
      <c r="K67" s="164">
        <v>1600</v>
      </c>
      <c r="L67" s="166"/>
      <c r="M67" s="164">
        <f ca="1">IF(ISNUMBER(INDIRECT("K" &amp; ROW())/INDIRECT("G" &amp; ROW())),INDIRECT("K" &amp; ROW())/INDIRECT("G" &amp; ROW()), " ")</f>
        <v>5</v>
      </c>
      <c r="N67" s="146" t="s">
        <v>357</v>
      </c>
    </row>
    <row r="68" spans="1:14" x14ac:dyDescent="0.25">
      <c r="A68" s="147" t="s">
        <v>200</v>
      </c>
      <c r="B68" s="148"/>
      <c r="C68" s="148"/>
      <c r="D68" s="148"/>
      <c r="E68" s="148"/>
      <c r="F68" s="148"/>
      <c r="G68" s="167">
        <v>360</v>
      </c>
      <c r="H68" s="168"/>
      <c r="I68" s="168"/>
      <c r="J68" s="168"/>
      <c r="K68" s="167">
        <v>3390</v>
      </c>
      <c r="L68" s="169"/>
      <c r="M68" s="167">
        <f ca="1">IF(ISNUMBER(INDIRECT("K" &amp; ROW())/INDIRECT("G" &amp; ROW())),INDIRECT("K" &amp; ROW())/INDIRECT("G" &amp; ROW()), " ")</f>
        <v>9.4166666666666661</v>
      </c>
      <c r="N68" s="149" t="s">
        <v>357</v>
      </c>
    </row>
    <row r="69" spans="1:14" x14ac:dyDescent="0.25">
      <c r="A69" s="147" t="s">
        <v>201</v>
      </c>
      <c r="B69" s="148"/>
      <c r="C69" s="148"/>
      <c r="D69" s="148"/>
      <c r="E69" s="148"/>
      <c r="F69" s="148"/>
      <c r="G69" s="167">
        <v>240</v>
      </c>
      <c r="H69" s="168"/>
      <c r="I69" s="168"/>
      <c r="J69" s="168"/>
      <c r="K69" s="167">
        <v>2118</v>
      </c>
      <c r="L69" s="169"/>
      <c r="M69" s="167">
        <f ca="1">IF(ISNUMBER(INDIRECT("K" &amp; ROW())/INDIRECT("G" &amp; ROW())),INDIRECT("K" &amp; ROW())/INDIRECT("G" &amp; ROW()), " ")</f>
        <v>8.8249999999999993</v>
      </c>
      <c r="N69" s="149" t="s">
        <v>357</v>
      </c>
    </row>
    <row r="70" spans="1:14" x14ac:dyDescent="0.25">
      <c r="A70" s="147" t="s">
        <v>202</v>
      </c>
      <c r="B70" s="148"/>
      <c r="C70" s="148"/>
      <c r="D70" s="148"/>
      <c r="E70" s="148"/>
      <c r="F70" s="148"/>
      <c r="G70" s="167"/>
      <c r="H70" s="168"/>
      <c r="I70" s="168"/>
      <c r="J70" s="168"/>
      <c r="K70" s="167"/>
      <c r="L70" s="169"/>
      <c r="M70" s="167" t="str">
        <f ca="1">IF(ISNUMBER(INDIRECT("K" &amp; ROW())/INDIRECT("G" &amp; ROW())),INDIRECT("K" &amp; ROW())/INDIRECT("G" &amp; ROW()), " ")</f>
        <v xml:space="preserve"> </v>
      </c>
      <c r="N70" s="149" t="s">
        <v>357</v>
      </c>
    </row>
    <row r="71" spans="1:14" ht="30" customHeight="1" x14ac:dyDescent="0.25">
      <c r="A71" s="144" t="s">
        <v>203</v>
      </c>
      <c r="B71" s="145"/>
      <c r="C71" s="145"/>
      <c r="D71" s="145"/>
      <c r="E71" s="145"/>
      <c r="F71" s="145"/>
      <c r="G71" s="164">
        <v>733</v>
      </c>
      <c r="H71" s="165"/>
      <c r="I71" s="165"/>
      <c r="J71" s="165"/>
      <c r="K71" s="164">
        <v>4941</v>
      </c>
      <c r="L71" s="166"/>
      <c r="M71" s="164">
        <f ca="1">IF(ISNUMBER(INDIRECT("K" &amp; ROW())/INDIRECT("G" &amp; ROW())),INDIRECT("K" &amp; ROW())/INDIRECT("G" &amp; ROW()), " ")</f>
        <v>6.7407912687585263</v>
      </c>
      <c r="N71" s="146" t="s">
        <v>357</v>
      </c>
    </row>
    <row r="72" spans="1:14" ht="30" customHeight="1" x14ac:dyDescent="0.25">
      <c r="A72" s="144" t="s">
        <v>204</v>
      </c>
      <c r="B72" s="145"/>
      <c r="C72" s="145"/>
      <c r="D72" s="145"/>
      <c r="E72" s="145"/>
      <c r="F72" s="145"/>
      <c r="G72" s="164">
        <v>39</v>
      </c>
      <c r="H72" s="165"/>
      <c r="I72" s="165"/>
      <c r="J72" s="165"/>
      <c r="K72" s="164">
        <v>392</v>
      </c>
      <c r="L72" s="166"/>
      <c r="M72" s="164">
        <f ca="1">IF(ISNUMBER(INDIRECT("K" &amp; ROW())/INDIRECT("G" &amp; ROW())),INDIRECT("K" &amp; ROW())/INDIRECT("G" &amp; ROW()), " ")</f>
        <v>10.051282051282051</v>
      </c>
      <c r="N72" s="146" t="s">
        <v>357</v>
      </c>
    </row>
    <row r="73" spans="1:14" ht="30" customHeight="1" x14ac:dyDescent="0.25">
      <c r="A73" s="144" t="s">
        <v>205</v>
      </c>
      <c r="B73" s="145"/>
      <c r="C73" s="145"/>
      <c r="D73" s="145"/>
      <c r="E73" s="145"/>
      <c r="F73" s="145"/>
      <c r="G73" s="164">
        <v>968</v>
      </c>
      <c r="H73" s="165"/>
      <c r="I73" s="165"/>
      <c r="J73" s="165"/>
      <c r="K73" s="164">
        <v>6941</v>
      </c>
      <c r="L73" s="166"/>
      <c r="M73" s="164">
        <f ca="1">IF(ISNUMBER(INDIRECT("K" &amp; ROW())/INDIRECT("G" &amp; ROW())),INDIRECT("K" &amp; ROW())/INDIRECT("G" &amp; ROW()), " ")</f>
        <v>7.1704545454545459</v>
      </c>
      <c r="N73" s="146" t="s">
        <v>357</v>
      </c>
    </row>
    <row r="74" spans="1:14" x14ac:dyDescent="0.25">
      <c r="A74" s="144" t="s">
        <v>206</v>
      </c>
      <c r="B74" s="145"/>
      <c r="C74" s="145"/>
      <c r="D74" s="145"/>
      <c r="E74" s="145"/>
      <c r="F74" s="145"/>
      <c r="G74" s="164">
        <v>34</v>
      </c>
      <c r="H74" s="165"/>
      <c r="I74" s="165"/>
      <c r="J74" s="165"/>
      <c r="K74" s="164">
        <v>162</v>
      </c>
      <c r="L74" s="166"/>
      <c r="M74" s="164">
        <f ca="1">IF(ISNUMBER(INDIRECT("K" &amp; ROW())/INDIRECT("G" &amp; ROW())),INDIRECT("K" &amp; ROW())/INDIRECT("G" &amp; ROW()), " ")</f>
        <v>4.7647058823529411</v>
      </c>
      <c r="N74" s="146" t="s">
        <v>357</v>
      </c>
    </row>
    <row r="75" spans="1:14" x14ac:dyDescent="0.25">
      <c r="A75" s="144" t="s">
        <v>207</v>
      </c>
      <c r="B75" s="145"/>
      <c r="C75" s="145"/>
      <c r="D75" s="145"/>
      <c r="E75" s="145"/>
      <c r="F75" s="145"/>
      <c r="G75" s="164">
        <v>1774</v>
      </c>
      <c r="H75" s="165"/>
      <c r="I75" s="165"/>
      <c r="J75" s="165"/>
      <c r="K75" s="164">
        <v>12436</v>
      </c>
      <c r="L75" s="166"/>
      <c r="M75" s="164">
        <f ca="1">IF(ISNUMBER(INDIRECT("K" &amp; ROW())/INDIRECT("G" &amp; ROW())),INDIRECT("K" &amp; ROW())/INDIRECT("G" &amp; ROW()), " ")</f>
        <v>7.0101465614430669</v>
      </c>
      <c r="N75" s="146" t="s">
        <v>357</v>
      </c>
    </row>
    <row r="76" spans="1:14" ht="30" customHeight="1" x14ac:dyDescent="0.25">
      <c r="A76" s="144" t="s">
        <v>208</v>
      </c>
      <c r="B76" s="145"/>
      <c r="C76" s="145"/>
      <c r="D76" s="145"/>
      <c r="E76" s="145"/>
      <c r="F76" s="145"/>
      <c r="G76" s="164">
        <v>156.53</v>
      </c>
      <c r="H76" s="165"/>
      <c r="I76" s="165"/>
      <c r="J76" s="165"/>
      <c r="K76" s="164">
        <v>608.41</v>
      </c>
      <c r="L76" s="166"/>
      <c r="M76" s="164">
        <f ca="1">IF(ISNUMBER(INDIRECT("K" &amp; ROW())/INDIRECT("G" &amp; ROW())),INDIRECT("K" &amp; ROW())/INDIRECT("G" &amp; ROW()), " ")</f>
        <v>3.8868587491215738</v>
      </c>
      <c r="N76" s="146" t="s">
        <v>357</v>
      </c>
    </row>
    <row r="77" spans="1:14" x14ac:dyDescent="0.25">
      <c r="A77" s="147" t="s">
        <v>209</v>
      </c>
      <c r="B77" s="148"/>
      <c r="C77" s="148"/>
      <c r="D77" s="148"/>
      <c r="E77" s="148"/>
      <c r="F77" s="148"/>
      <c r="G77" s="167">
        <v>1930.53</v>
      </c>
      <c r="H77" s="168"/>
      <c r="I77" s="168"/>
      <c r="J77" s="168"/>
      <c r="K77" s="167">
        <v>13044.41</v>
      </c>
      <c r="L77" s="169"/>
      <c r="M77" s="167">
        <f ca="1">IF(ISNUMBER(INDIRECT("K" &amp; ROW())/INDIRECT("G" &amp; ROW())),INDIRECT("K" &amp; ROW())/INDIRECT("G" &amp; ROW()), " ")</f>
        <v>6.7569061345848027</v>
      </c>
      <c r="N77" s="149" t="s">
        <v>357</v>
      </c>
    </row>
    <row r="78" spans="1:14" x14ac:dyDescent="0.25">
      <c r="A78" s="48"/>
      <c r="G78" s="67"/>
      <c r="H78" s="68"/>
      <c r="I78" s="68"/>
      <c r="J78" s="68"/>
      <c r="K78" s="67"/>
      <c r="L78" s="69"/>
      <c r="M78" s="67"/>
      <c r="N78" s="48"/>
    </row>
    <row r="79" spans="1:14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70"/>
      <c r="M79" s="29"/>
      <c r="N79" s="29"/>
    </row>
    <row r="80" spans="1:14" x14ac:dyDescent="0.25">
      <c r="A80" s="75" t="s">
        <v>69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70"/>
      <c r="M80" s="29"/>
      <c r="N80" s="29"/>
    </row>
    <row r="81" spans="1:14" x14ac:dyDescent="0.25">
      <c r="A81" s="3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  <row r="82" spans="1:14" x14ac:dyDescent="0.25">
      <c r="A82" s="75" t="s">
        <v>70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70"/>
      <c r="M82" s="29"/>
      <c r="N82" s="29"/>
    </row>
  </sheetData>
  <mergeCells count="48">
    <mergeCell ref="A75:F75"/>
    <mergeCell ref="A76:F76"/>
    <mergeCell ref="A77:F77"/>
    <mergeCell ref="A69:F69"/>
    <mergeCell ref="A70:F70"/>
    <mergeCell ref="A71:F71"/>
    <mergeCell ref="A72:F72"/>
    <mergeCell ref="A73:F73"/>
    <mergeCell ref="A74:F74"/>
    <mergeCell ref="A63:F63"/>
    <mergeCell ref="A64:F64"/>
    <mergeCell ref="A65:F65"/>
    <mergeCell ref="A66:F66"/>
    <mergeCell ref="A67:F67"/>
    <mergeCell ref="A68:F68"/>
    <mergeCell ref="A24:N24"/>
    <mergeCell ref="A25:N25"/>
    <mergeCell ref="A33:N33"/>
    <mergeCell ref="A41:N41"/>
    <mergeCell ref="A59:N59"/>
    <mergeCell ref="A60:N6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2015-03-22T14:20:50Z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