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8" i="16"/>
  <c r="M129" i="16"/>
  <c r="M130" i="16"/>
  <c r="M13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60" i="8"/>
  <c r="K259" i="8"/>
  <c r="H260" i="8"/>
  <c r="H259" i="8"/>
  <c r="J14" i="16"/>
  <c r="G14" i="16"/>
  <c r="K30" i="8"/>
  <c r="H30" i="8"/>
  <c r="A18" i="16"/>
  <c r="B34" i="8"/>
  <c r="M132" i="16"/>
  <c r="M136" i="16"/>
  <c r="M140" i="16"/>
  <c r="M144" i="16"/>
  <c r="M148" i="16"/>
  <c r="M133" i="16"/>
  <c r="M137" i="16"/>
  <c r="M141" i="16"/>
  <c r="M145" i="16"/>
  <c r="M149" i="16"/>
  <c r="M147" i="16"/>
  <c r="M134" i="16"/>
  <c r="M138" i="16"/>
  <c r="M142" i="16"/>
  <c r="M146" i="16"/>
  <c r="M150" i="16"/>
  <c r="M135" i="16"/>
  <c r="M139" i="16"/>
  <c r="M143" i="16"/>
  <c r="M1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3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3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3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3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3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3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3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5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<sst xmlns="http://schemas.openxmlformats.org/spreadsheetml/2006/main" count="1721" uniqueCount="961">
  <si>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</si>
  <si>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</si>
  <si>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</si>
  <si>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</si>
  <si>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</si>
  <si>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</si>
  <si>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</si>
  <si>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</si>
  <si>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</si>
  <si>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</si>
  <si>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</si>
  <si>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</si>
  <si>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</si>
  <si>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</si>
  <si>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</si>
  <si>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</si>
  <si>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</si>
  <si>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</si>
  <si>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</si>
  <si>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</si>
  <si>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</si>
  <si>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</si>
  <si>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</si>
  <si>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</si>
  <si>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</si>
  <si>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</si>
  <si>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</si>
  <si>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</si>
  <si>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</si>
  <si>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</si>
  <si>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</si>
  <si>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</si>
  <si>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</si>
  <si>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</si>
  <si>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</si>
  <si>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</si>
  <si>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</si>
  <si>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</si>
  <si>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</si>
  <si>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</si>
  <si>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</si>
  <si>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</si>
  <si>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</si>
  <si>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</si>
  <si>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</si>
  <si>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</si>
  <si>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</si>
  <si>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</si>
  <si>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</si>
  <si>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</si>
  <si>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</si>
  <si>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</si>
  <si>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</si>
  <si>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</si>
  <si>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</si>
  <si>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</si>
  <si>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</si>
  <si>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</si>
  <si>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</si>
  <si>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</si>
  <si>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</si>
  <si>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</si>
  <si>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</si>
  <si>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</si>
  <si>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</si>
  <si>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</si>
  <si>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</si>
  <si>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</si>
  <si>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Пушкина 1</t>
  </si>
  <si>
    <t>Сдал:  _________________ //</t>
  </si>
  <si>
    <t>Принял:  _________________ //</t>
  </si>
  <si>
    <t>Раздел 1. ЯНВАРЬ</t>
  </si>
  <si>
    <t>кв.12</t>
  </si>
  <si>
    <t>ТЕРр65-5-3
Смена тройник  муфтовых диаметром: до 50 мм
100 шт.
НР 88%=103%*0.85 от ФОТ
СП 48%=60%*0.8 от ФОТ</t>
  </si>
  <si>
    <t>0,01
88
48</t>
  </si>
  <si>
    <t>1525,51
_____
199,87</t>
  </si>
  <si>
    <t>18
15
9</t>
  </si>
  <si>
    <t>15
_____
3</t>
  </si>
  <si>
    <t>176
148
81</t>
  </si>
  <si>
    <t>168
_____
7</t>
  </si>
  <si>
    <t>Р</t>
  </si>
  <si>
    <t>ТСЦ-507-0877
Соединительная арматура трубопроводов: тройник прямой диаметром: 50 мм
10 шт.</t>
  </si>
  <si>
    <t>0,1
88
48</t>
  </si>
  <si>
    <t xml:space="preserve">
_____
166,01</t>
  </si>
  <si>
    <t xml:space="preserve">
_____
17</t>
  </si>
  <si>
    <t xml:space="preserve">
_____
221</t>
  </si>
  <si>
    <t>М</t>
  </si>
  <si>
    <t>ТЕРр65-5-5
Смена кранов: водоразборных и туалетных
100 шт.
422,09 = 3 322,09 - 100 x 29,00
НР 88%=103%*0.85 от ФОТ
СП 48%=60%*0.8 от ФОТ</t>
  </si>
  <si>
    <t>381,95
_____
34,98</t>
  </si>
  <si>
    <t>4
4
2</t>
  </si>
  <si>
    <t>43
37
20</t>
  </si>
  <si>
    <t>42
_____
1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</si>
  <si>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</si>
  <si>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</si>
  <si>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</si>
  <si>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</si>
  <si>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75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</si>
  <si>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</si>
  <si>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</si>
  <si>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</si>
  <si>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</si>
  <si>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</si>
  <si>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</si>
  <si>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</si>
  <si>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Раздел 2. ФЕВРАЛЬ</t>
  </si>
  <si>
    <t>кв.28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</si>
  <si>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</si>
  <si>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</si>
  <si>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</si>
  <si>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</si>
  <si>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</si>
  <si>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</si>
  <si>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4 подъезд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</si>
  <si>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</si>
  <si>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</si>
  <si>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</si>
  <si>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</si>
  <si>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</si>
  <si>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</si>
  <si>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</si>
  <si>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</si>
  <si>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</si>
  <si>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</si>
  <si>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</si>
  <si>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</si>
  <si>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</si>
  <si>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</si>
  <si>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</si>
  <si>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</si>
  <si>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</si>
  <si>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</si>
  <si>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</si>
  <si>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прибор отопления в подъезде</t>
  </si>
  <si>
    <t>ТЕРр65-19-5
Демонтаж: конвекторов
100 экм
НР 63%=74%*0.85 от ФОТ
СП 40%=50%*0.8 от ФОТ</t>
  </si>
  <si>
    <t>0,011
63
40</t>
  </si>
  <si>
    <t>6,75
_____
2,8</t>
  </si>
  <si>
    <t>2
1
1</t>
  </si>
  <si>
    <t>22
14
9</t>
  </si>
  <si>
    <t>ТЕР18-03-004-05
Установка регистров из стальных: сварных труб диаметром нитки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</si>
  <si>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0,02
98
56</t>
  </si>
  <si>
    <t>214,21
_____
7963,31</t>
  </si>
  <si>
    <t>71,46
_____
2,25</t>
  </si>
  <si>
    <t>165
5
3</t>
  </si>
  <si>
    <t>4
_____
160</t>
  </si>
  <si>
    <t>646
46
26</t>
  </si>
  <si>
    <t>47
_____
591</t>
  </si>
  <si>
    <t>кв.58</t>
  </si>
  <si>
    <t>ТЕРр66-47-1
ПРИМ, ремонт канализ.трубы методом нанесения цементно-песчаного раствора, диаметром: до 200 мм
100 м трубопровода
НР 92%=108%*0.85 от ФОТ
СП 54%=68%*0.8 от ФОТ</t>
  </si>
  <si>
    <t>0,002
92
54</t>
  </si>
  <si>
    <t>5122,02
_____
1914,29</t>
  </si>
  <si>
    <t>114948,75
_____
1944,6</t>
  </si>
  <si>
    <t>244
15
10</t>
  </si>
  <si>
    <t>10
_____
4</t>
  </si>
  <si>
    <t>230
_____
4</t>
  </si>
  <si>
    <t>658
144
84</t>
  </si>
  <si>
    <t>113
_____
16</t>
  </si>
  <si>
    <t>529
_____
43</t>
  </si>
  <si>
    <t>кв.11,9</t>
  </si>
  <si>
    <t>0,5
63
40</t>
  </si>
  <si>
    <t>7
5
4</t>
  </si>
  <si>
    <t>75
47
30</t>
  </si>
  <si>
    <t>кв.60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</si>
  <si>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</si>
  <si>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</si>
  <si>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</si>
  <si>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</si>
  <si>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</si>
  <si>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</si>
  <si>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</si>
  <si>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</si>
  <si>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</si>
  <si>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</si>
  <si>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кв.64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</si>
  <si>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</si>
  <si>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</si>
  <si>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</si>
  <si>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</si>
  <si>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</si>
  <si>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</si>
  <si>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</si>
  <si>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подъезд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</si>
  <si>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</si>
  <si>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</si>
  <si>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</si>
  <si>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</si>
  <si>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</si>
  <si>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</si>
  <si>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</si>
  <si>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Остекление под.окон от 07.03.2014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</si>
  <si>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</si>
  <si>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0,0122
65
40</t>
  </si>
  <si>
    <t>2116,11
_____
4194,75</t>
  </si>
  <si>
    <t>34,23
_____
3,51</t>
  </si>
  <si>
    <t>77
20
13</t>
  </si>
  <si>
    <t>26
_____
51</t>
  </si>
  <si>
    <t>482
185
114</t>
  </si>
  <si>
    <t>285
_____
195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</si>
  <si>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</si>
  <si>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0,035
88
48</t>
  </si>
  <si>
    <t>2225,28
_____
105,38</t>
  </si>
  <si>
    <t>84
80
47</t>
  </si>
  <si>
    <t>78
_____
3</t>
  </si>
  <si>
    <t>881
755
412</t>
  </si>
  <si>
    <t>858
_____
9</t>
  </si>
  <si>
    <t>ТСЦ-507-3367
Труба из полипропилена PN 25/25
м</t>
  </si>
  <si>
    <t>3,5
88
48</t>
  </si>
  <si>
    <t xml:space="preserve">
_____
16,92</t>
  </si>
  <si>
    <t xml:space="preserve">
_____
59</t>
  </si>
  <si>
    <t xml:space="preserve">
_____
167</t>
  </si>
  <si>
    <t>ТСЦ-507-5074
Муфта полипропиленовая комбинированная, с внутренней резьбой, разъемная диаметром 20х1/2"
шт.</t>
  </si>
  <si>
    <t>3
88
48</t>
  </si>
  <si>
    <t xml:space="preserve">
_____
12,46</t>
  </si>
  <si>
    <t xml:space="preserve">
_____
37</t>
  </si>
  <si>
    <t xml:space="preserve">
_____
88</t>
  </si>
  <si>
    <t>ТСЦ-507-3174
Угольник 90 град. полипропиленовый диаметром 25 мм
шт.</t>
  </si>
  <si>
    <t>2
88
48</t>
  </si>
  <si>
    <t xml:space="preserve">
_____
2,45</t>
  </si>
  <si>
    <t xml:space="preserve">
_____
5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</si>
  <si>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</si>
  <si>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</si>
  <si>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</si>
  <si>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</si>
  <si>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>кв.16</t>
  </si>
  <si>
    <t>кв.11</t>
  </si>
  <si>
    <t>Раздел 4. Чистка канализации 6 подъезд от 27.03.2014г.</t>
  </si>
  <si>
    <t>Раздел 5. Ремонт кровли 10.04.2014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</si>
  <si>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</si>
  <si>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0,0561
71
52</t>
  </si>
  <si>
    <t>875,34
_____
2335,16</t>
  </si>
  <si>
    <t>295,63
_____
24,82</t>
  </si>
  <si>
    <t>197
42
33</t>
  </si>
  <si>
    <t>49
_____
131</t>
  </si>
  <si>
    <t>17
_____
1</t>
  </si>
  <si>
    <t>1280
395
289</t>
  </si>
  <si>
    <t>541
_____
654</t>
  </si>
  <si>
    <t>85
_____
15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</si>
  <si>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</si>
  <si>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0,0072
71
52</t>
  </si>
  <si>
    <t>1562,62
_____
5425,4</t>
  </si>
  <si>
    <t>9,54
_____
1,82</t>
  </si>
  <si>
    <t>50
9
7</t>
  </si>
  <si>
    <t>11
_____
39</t>
  </si>
  <si>
    <t>227
88
64</t>
  </si>
  <si>
    <t>124
_____
103</t>
  </si>
  <si>
    <t>кв.62</t>
  </si>
  <si>
    <t>ТЕРр65-23-1
Слив и наполнение водой системы: без осмотра системы
1000 м3 объема здания
НР 63%=74%*0.85 от ФОТ
СП 40%=50%*0.8 от ФОТ</t>
  </si>
  <si>
    <t>0,15
63
40</t>
  </si>
  <si>
    <t>1
1
1</t>
  </si>
  <si>
    <t>7
4
3</t>
  </si>
  <si>
    <t>кв.27</t>
  </si>
  <si>
    <t>45
7
4</t>
  </si>
  <si>
    <t>7
_____
38</t>
  </si>
  <si>
    <t>148
67
36</t>
  </si>
  <si>
    <t>76
_____
72</t>
  </si>
  <si>
    <t>ТЕРр65-6-10
Смена: гибких подводок
100 приборов
НР 88%=103%*0.85 от ФОТ
СП 48%=60%*0.8 от ФОТ</t>
  </si>
  <si>
    <t>601,03
_____
1720</t>
  </si>
  <si>
    <t>6,85
_____
0,7</t>
  </si>
  <si>
    <t>47
12
7</t>
  </si>
  <si>
    <t>12
_____
35</t>
  </si>
  <si>
    <t>216
116
63</t>
  </si>
  <si>
    <t>132
_____
83</t>
  </si>
  <si>
    <t>Раздел 6. МАЙ</t>
  </si>
  <si>
    <t>кв.92</t>
  </si>
  <si>
    <t>10
9
5</t>
  </si>
  <si>
    <t>9
_____
1</t>
  </si>
  <si>
    <t>105
90
49</t>
  </si>
  <si>
    <t>102
_____
3</t>
  </si>
  <si>
    <t>кв.31</t>
  </si>
  <si>
    <t>кв.5</t>
  </si>
  <si>
    <t>кв.26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</si>
  <si>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5 148,14 = 5 229,34 - 7 x 11,60
НР 88%=103%*0.85 от ФОТ
СП 48%=60%*0.8 от ФОТ</t>
  </si>
  <si>
    <t>0,03
88
48</t>
  </si>
  <si>
    <t>2225,28
_____
2846,69</t>
  </si>
  <si>
    <t>154
69
40</t>
  </si>
  <si>
    <t>67
_____
85</t>
  </si>
  <si>
    <t>922
648
353</t>
  </si>
  <si>
    <t>736
_____
174</t>
  </si>
  <si>
    <t xml:space="preserve">
_____
51</t>
  </si>
  <si>
    <t xml:space="preserve">
_____
143</t>
  </si>
  <si>
    <t xml:space="preserve">
_____
25</t>
  </si>
  <si>
    <t xml:space="preserve">
_____
58</t>
  </si>
  <si>
    <t xml:space="preserve">
_____
6</t>
  </si>
  <si>
    <t>кв.33</t>
  </si>
  <si>
    <t>ТЕРр65-6-26
Регулировка смывного бачка
100 приборов
НР 88%=103%*0.85 от ФОТ
СП 48%=60%*0.8 от ФОТ</t>
  </si>
  <si>
    <t>3
3
2</t>
  </si>
  <si>
    <t>35
31
17</t>
  </si>
  <si>
    <t>кв.25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</si>
  <si>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</si>
  <si>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</si>
  <si>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</si>
  <si>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73
31
18</t>
  </si>
  <si>
    <t>30
_____
41</t>
  </si>
  <si>
    <t>478
291
159</t>
  </si>
  <si>
    <t>331
_____
138</t>
  </si>
  <si>
    <t>Раздел 7. ИЮНЬ</t>
  </si>
  <si>
    <t>кв.15</t>
  </si>
  <si>
    <t>49
21
12</t>
  </si>
  <si>
    <t>20
_____
28</t>
  </si>
  <si>
    <t>319
194
106</t>
  </si>
  <si>
    <t>220
_____
93</t>
  </si>
  <si>
    <t>ТЕРр65-5-5
Ремонт кранов: водоразборных и туалетных
100 шт.
1 582,09 = 3 322,09 + (40 - 100) x 29,00
НР 88%=103%*0.85 от ФОТ
СП 48%=60%*0.8 от ФОТ</t>
  </si>
  <si>
    <t>381,95
_____
1194,98</t>
  </si>
  <si>
    <t>16
4
2</t>
  </si>
  <si>
    <t>4
_____
12</t>
  </si>
  <si>
    <t>76
37
20</t>
  </si>
  <si>
    <t>42
_____
34</t>
  </si>
  <si>
    <t>кв.46</t>
  </si>
  <si>
    <t>ТЕРр65-6-26
ПРИМ.Регулировка смывного бачка
100 приборов
НР 88%=103%*0.85 от ФОТ
СП 48%=60%*0.8 от ФОТ</t>
  </si>
  <si>
    <t>Раздел 8. ИЮЛЬ</t>
  </si>
  <si>
    <t>ТЕРр65-5-5
Смена кранов: водоразборных и туалетных
100 шт.
НР 88%=103%*0.85 от ФОТ
СП 48%=60%*0.8 от ФОТ</t>
  </si>
  <si>
    <t>381,95
_____
2934,98</t>
  </si>
  <si>
    <t>33
4
2</t>
  </si>
  <si>
    <t>4
_____
29</t>
  </si>
  <si>
    <t>124
37
20</t>
  </si>
  <si>
    <t>42
_____
82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</si>
  <si>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</si>
  <si>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0,1625
63
40</t>
  </si>
  <si>
    <t>кв.1</t>
  </si>
  <si>
    <t>кв.30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</si>
  <si>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</si>
  <si>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</si>
  <si>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</si>
  <si>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</si>
  <si>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</si>
  <si>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</si>
  <si>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</si>
  <si>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</si>
  <si>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</si>
  <si>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0,006
88
48</t>
  </si>
  <si>
    <t>15
6
4</t>
  </si>
  <si>
    <t>6
_____
9</t>
  </si>
  <si>
    <t>96
58
32</t>
  </si>
  <si>
    <t>66
_____
28</t>
  </si>
  <si>
    <t>кв.22</t>
  </si>
  <si>
    <t>ТЕРр65-5-1
Прим. протяжка резьб.: до 20 мм
100 шт.
НР 88%=103%*0.85 от ФОТ
СП 48%=60%*0.8 от ФОТ</t>
  </si>
  <si>
    <t>0,04
88
48</t>
  </si>
  <si>
    <t>40
38
22</t>
  </si>
  <si>
    <t>37
_____
3</t>
  </si>
  <si>
    <t>420
360
196</t>
  </si>
  <si>
    <t>409
_____
10</t>
  </si>
  <si>
    <t>кв.42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</si>
  <si>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</si>
  <si>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</si>
  <si>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</si>
  <si>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</si>
  <si>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Раздел 9. АВГУСТ</t>
  </si>
  <si>
    <t>ТСЦ-302-1237
Сгоны стальные с муфтой и контргайкой, диаметром: 20 мм
шт.</t>
  </si>
  <si>
    <t>7
88
48</t>
  </si>
  <si>
    <t xml:space="preserve">
_____
18,6</t>
  </si>
  <si>
    <t xml:space="preserve">
_____
130</t>
  </si>
  <si>
    <t xml:space="preserve">
_____
241</t>
  </si>
  <si>
    <t>0,08
88
48</t>
  </si>
  <si>
    <t>412
183
107</t>
  </si>
  <si>
    <t>178
_____
228</t>
  </si>
  <si>
    <t>2458
1727
942</t>
  </si>
  <si>
    <t>1962
_____
464</t>
  </si>
  <si>
    <t>8
88
48</t>
  </si>
  <si>
    <t xml:space="preserve">
_____
135</t>
  </si>
  <si>
    <t xml:space="preserve">
_____
381</t>
  </si>
  <si>
    <t xml:space="preserve">
_____
87</t>
  </si>
  <si>
    <t xml:space="preserve">
_____
205</t>
  </si>
  <si>
    <t>4
88
48</t>
  </si>
  <si>
    <t xml:space="preserve">
_____
10</t>
  </si>
  <si>
    <t xml:space="preserve">
_____
1</t>
  </si>
  <si>
    <t xml:space="preserve">
_____
4</t>
  </si>
  <si>
    <t>кв.73</t>
  </si>
  <si>
    <t>Раздел 10. СЕНТЯБРЬ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</si>
  <si>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</si>
  <si>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</si>
  <si>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</si>
  <si>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</si>
  <si>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</si>
  <si>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</si>
  <si>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</si>
  <si>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</si>
  <si>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</si>
  <si>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</si>
  <si>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</si>
  <si>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</si>
  <si>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</si>
  <si>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344
61
35</t>
  </si>
  <si>
    <t>59
_____
283</t>
  </si>
  <si>
    <t>2499
579
316</t>
  </si>
  <si>
    <t>655
_____
1831</t>
  </si>
  <si>
    <t>13
_____
3</t>
  </si>
  <si>
    <t>кв.69</t>
  </si>
  <si>
    <t>0,0006
111
51</t>
  </si>
  <si>
    <t xml:space="preserve">
_____
9</t>
  </si>
  <si>
    <t>37
6
3</t>
  </si>
  <si>
    <t>5
_____
31</t>
  </si>
  <si>
    <t>Раздел 11. ОКТЯБРЬ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</si>
  <si>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</si>
  <si>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</si>
  <si>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</si>
  <si>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</si>
  <si>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</si>
  <si>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</si>
  <si>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</si>
  <si>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ТСЦ-302-1475
Тройник размером: 3/4"
шт.</t>
  </si>
  <si>
    <t xml:space="preserve">
_____
70,3</t>
  </si>
  <si>
    <t xml:space="preserve">
_____
70</t>
  </si>
  <si>
    <t xml:space="preserve">
_____
163</t>
  </si>
  <si>
    <t>ТЕРр65-5-1
Протяжка резьб
100 шт.
НР 88%=103%*0.85 от ФОТ
СП 48%=60%*0.8 от ФОТ</t>
  </si>
  <si>
    <t>0,625
63
40</t>
  </si>
  <si>
    <t>9
7
5</t>
  </si>
  <si>
    <t>94
59
38</t>
  </si>
  <si>
    <t>ТСЦ-302-3246
Угольники прямые
10 шт.</t>
  </si>
  <si>
    <t xml:space="preserve">
_____
77,7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</si>
  <si>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</si>
  <si>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</si>
  <si>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>Подвал</t>
  </si>
  <si>
    <t>ТЕРр56-23-1
Ремонт  дверей металлических.Прим.
1 т
НР 70%=82%*0.85 от ФОТ
СП 50%=62%*0.8 от ФОТ</t>
  </si>
  <si>
    <t>0,05
70
50</t>
  </si>
  <si>
    <t>498,96
_____
5533,61</t>
  </si>
  <si>
    <t>26,51
_____
5,33</t>
  </si>
  <si>
    <t>303
21
16</t>
  </si>
  <si>
    <t>25
_____
277</t>
  </si>
  <si>
    <t>1743
195
139</t>
  </si>
  <si>
    <t>275
_____
1461</t>
  </si>
  <si>
    <t>7
_____
3</t>
  </si>
  <si>
    <t>кв.57</t>
  </si>
  <si>
    <t>0,75
63
40</t>
  </si>
  <si>
    <t>33
21
13</t>
  </si>
  <si>
    <t>кв.1,71</t>
  </si>
  <si>
    <t>11
7
4</t>
  </si>
  <si>
    <t>кв.80</t>
  </si>
  <si>
    <t>Раздел 12. НОЯБРЬ</t>
  </si>
  <si>
    <t xml:space="preserve">
_____
150</t>
  </si>
  <si>
    <t>кв.31,</t>
  </si>
  <si>
    <t>водосток</t>
  </si>
  <si>
    <t>ТЕРр58-10-2
Смена: прямых звеньев водосточных труб с люлек
100 м
НР 71%=83%*0.85 от ФОТ
СП 52%=65%*0.8 от ФОТ</t>
  </si>
  <si>
    <t>0,01
71
52</t>
  </si>
  <si>
    <t>955,11
_____
7030,34</t>
  </si>
  <si>
    <t>80
8
7</t>
  </si>
  <si>
    <t>10
_____
70</t>
  </si>
  <si>
    <t>326
75
55</t>
  </si>
  <si>
    <t>105
_____
221</t>
  </si>
  <si>
    <t>ТЕРр58-10-4
Смена: колен водосточных труб с люлек
100 шт.
НР 71%=83%*0.85 от ФОТ
СП 52%=65%*0.8 от ФОТ</t>
  </si>
  <si>
    <t>1445,6
_____
3800,86</t>
  </si>
  <si>
    <t>53
12
9</t>
  </si>
  <si>
    <t>14
_____
39</t>
  </si>
  <si>
    <t>320
113
83</t>
  </si>
  <si>
    <t>159
_____
161</t>
  </si>
  <si>
    <t>Раздел 13. ДЕКАБРЬ</t>
  </si>
  <si>
    <t>кв.2</t>
  </si>
  <si>
    <t>0,001
88
48</t>
  </si>
  <si>
    <t>5
2
1</t>
  </si>
  <si>
    <t>2
_____
3</t>
  </si>
  <si>
    <t>31
22
12</t>
  </si>
  <si>
    <t>25
_____
6</t>
  </si>
  <si>
    <t>ТСЦ-507-3287
Тройник полипропиленовый соединительный диаметром 25 мм
шт.</t>
  </si>
  <si>
    <t xml:space="preserve">
_____
2,82</t>
  </si>
  <si>
    <t xml:space="preserve">
_____
3</t>
  </si>
  <si>
    <t>0,004
88
48</t>
  </si>
  <si>
    <t>10
4
2</t>
  </si>
  <si>
    <t>4
_____
6</t>
  </si>
  <si>
    <t>64
39
21</t>
  </si>
  <si>
    <t>44
_____
19</t>
  </si>
  <si>
    <t>ТЕР16-07-003-01
Врезка в действующие внутренние сети трубопроводов отопления и водоснабжения диаметром: 15 мм
1 врезка
НР 98%=128%*(0.9*0.85) от ФОТ
СП 56%=83%*(0.85*0.8) от ФОТ</t>
  </si>
  <si>
    <t>1
98
56</t>
  </si>
  <si>
    <t>55,93
_____
26,64</t>
  </si>
  <si>
    <t>88
64
40</t>
  </si>
  <si>
    <t>56
_____
27</t>
  </si>
  <si>
    <t>751
604
345</t>
  </si>
  <si>
    <t>616
_____
108</t>
  </si>
  <si>
    <t xml:space="preserve">
_____
19</t>
  </si>
  <si>
    <t xml:space="preserve">
_____
34</t>
  </si>
  <si>
    <t>ТЕРр65-17-1
Демонтаж заглушек диаметром трубопроводов: до 100 мм
(МДС36 п.3.3.1.Демонтаж (разборка) наружных сетей водопровода, канализации, теплоснабжения и газоснабжения ОЗП=0,6; ЭМ=0,6 к расх.; ЗПМ=0,6; МАТ=0 к расх.; ТЗ=0,6; ТЗМ=0,6)
100 заглушек
НР 88%=103%*0.85 от ФОТ
СП 48%=60%*0.8 от ФОТ</t>
  </si>
  <si>
    <t>8
8
5</t>
  </si>
  <si>
    <t>83
73
40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</si>
  <si>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</si>
  <si>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</si>
  <si>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</si>
  <si>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</si>
  <si>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</si>
  <si>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</si>
  <si>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в.18</t>
  </si>
  <si>
    <t>ТЕРр65-25-2
Демонтаж: пробко-спускных кранов
(МДС36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100 шт.
НР 88%=103%*0.85 от ФОТ
СП 48%=60%*0.8 от ФОТ</t>
  </si>
  <si>
    <t>2
2
1</t>
  </si>
  <si>
    <t>20
18
10</t>
  </si>
  <si>
    <t>ТЕРр65-5-1
установка вентилей и клапанов обратных муфтовых диаметром: до 20 мм
(монтаж ПЗ=0,6 (ОЗП=0,6; ЭМ=0,6 к расх.; ЗПМ=0,6; МАТ=0,6 к расх.; ТЗ=0,6; ТЗМ=0,6))
100 шт.
НР 88%=103%*0.85 от ФОТ
СП 48%=60%*0.8 от ФОТ</t>
  </si>
  <si>
    <t>557,44
_____
45,82</t>
  </si>
  <si>
    <t>6
6
4</t>
  </si>
  <si>
    <t>63
54
29</t>
  </si>
  <si>
    <t>61
_____
2</t>
  </si>
  <si>
    <t>Итого прямые затраты по акту</t>
  </si>
  <si>
    <t>1361
_____
3479</t>
  </si>
  <si>
    <t>307
_____
7</t>
  </si>
  <si>
    <t>14977
_____
12113</t>
  </si>
  <si>
    <t>947
_____
100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</si>
  <si>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</si>
  <si>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</si>
  <si>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</si>
  <si>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</si>
  <si>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</si>
  <si>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</si>
  <si>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</si>
  <si>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</si>
  <si>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</si>
  <si>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</si>
  <si>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Наружные инженерные сети: другие работы (ремонтно-строительные)</t>
  </si>
  <si>
    <t xml:space="preserve">    Тоннели и метрополитены, закрытый способ работ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</si>
  <si>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</si>
  <si>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</si>
  <si>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Фундаменты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</si>
  <si>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</si>
  <si>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</si>
  <si>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</si>
  <si>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</si>
  <si>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</si>
  <si>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</si>
  <si>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</si>
  <si>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</si>
  <si>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</si>
  <si>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</si>
  <si>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</si>
  <si>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</si>
  <si>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</si>
  <si>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</si>
  <si>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</si>
  <si>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</si>
  <si>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</si>
  <si>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</si>
  <si>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</si>
  <si>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</si>
  <si>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</si>
  <si>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</si>
  <si>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</si>
  <si>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</si>
  <si>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</si>
  <si>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</si>
  <si>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</si>
  <si>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</si>
  <si>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</si>
  <si>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</si>
  <si>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</si>
  <si>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</si>
  <si>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</si>
  <si>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</si>
  <si>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</si>
  <si>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</si>
  <si>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</si>
  <si>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</si>
  <si>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</si>
  <si>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</si>
  <si>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</si>
  <si>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</si>
  <si>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</si>
  <si>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</si>
  <si>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</si>
  <si>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</si>
  <si>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</si>
  <si>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</si>
  <si>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</si>
  <si>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</si>
  <si>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</si>
  <si>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</si>
  <si>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</si>
  <si>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</si>
  <si>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</si>
  <si>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</si>
  <si>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</si>
  <si>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</si>
  <si>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</si>
  <si>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</si>
  <si>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</si>
  <si>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</si>
  <si>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</si>
  <si>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</si>
  <si>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</si>
  <si>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</si>
  <si>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</si>
  <si>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</si>
  <si>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</si>
  <si>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</si>
  <si>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</si>
  <si>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</si>
  <si>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</si>
  <si>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</si>
  <si>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</si>
  <si>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</si>
  <si>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</si>
  <si>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</si>
  <si>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</si>
  <si>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</si>
  <si>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</si>
  <si>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</si>
  <si>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</si>
  <si>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</si>
  <si>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</si>
  <si>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</si>
  <si>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</si>
  <si>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</si>
  <si>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</si>
  <si>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</si>
  <si>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</si>
  <si>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680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</si>
  <si>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</si>
  <si>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</si>
  <si>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</si>
  <si>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</si>
  <si>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</si>
  <si>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</si>
  <si>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</si>
  <si>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Инспекционное оборудование на базе автомобиля «Фольксваген»</t>
  </si>
  <si>
    <t xml:space="preserve">231,2
</t>
  </si>
  <si>
    <t xml:space="preserve">548,59
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</si>
  <si>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</si>
  <si>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</si>
  <si>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</si>
  <si>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</si>
  <si>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</si>
  <si>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</si>
  <si>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</si>
  <si>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</si>
  <si>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</si>
  <si>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</si>
  <si>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</si>
  <si>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</si>
  <si>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</si>
  <si>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</si>
  <si>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</si>
  <si>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</si>
  <si>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</si>
  <si>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</si>
  <si>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</si>
  <si>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</si>
  <si>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</si>
  <si>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</si>
  <si>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</si>
  <si>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</si>
  <si>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</si>
  <si>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</si>
  <si>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</si>
  <si>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</si>
  <si>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</si>
  <si>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</si>
  <si>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</si>
  <si>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</si>
  <si>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</si>
  <si>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</si>
  <si>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</si>
  <si>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</si>
  <si>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</si>
  <si>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</si>
  <si>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</si>
  <si>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</si>
  <si>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</si>
  <si>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</si>
  <si>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</si>
  <si>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</si>
  <si>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</si>
  <si>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</si>
  <si>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</si>
  <si>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</si>
  <si>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</si>
  <si>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</si>
  <si>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</si>
  <si>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</si>
  <si>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</si>
  <si>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</si>
  <si>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</si>
  <si>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</si>
  <si>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</si>
  <si>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</si>
  <si>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</si>
  <si>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</si>
  <si>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</si>
  <si>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</si>
  <si>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</si>
  <si>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</si>
  <si>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</si>
  <si>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</si>
  <si>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</si>
  <si>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</si>
  <si>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</si>
  <si>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</si>
  <si>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</si>
  <si>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</si>
  <si>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</si>
  <si>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</si>
  <si>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</si>
  <si>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101-0859</t>
  </si>
  <si>
    <t>Рубероид наплавляемый: РК-420-1.0</t>
  </si>
  <si>
    <t xml:space="preserve">9,84
</t>
  </si>
  <si>
    <t xml:space="preserve">39,63
</t>
  </si>
  <si>
    <t>Среднее (11.01.319, 11.01.3193, 11.01.3192)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</si>
  <si>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</si>
  <si>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</si>
  <si>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</si>
  <si>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</si>
  <si>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</si>
  <si>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101-0982</t>
  </si>
  <si>
    <t>Полосовой горячекатаный прокат толщиной 10-75 мм, при ширине 100-200 мм, из углеродистой стали обыкновенного качества марки: Ст3сп</t>
  </si>
  <si>
    <t xml:space="preserve">5704,87
</t>
  </si>
  <si>
    <t xml:space="preserve">18896,1
</t>
  </si>
  <si>
    <t>Среднее (08.04.038,08.04.0381,08.04.0382)</t>
  </si>
  <si>
    <t>101-0996</t>
  </si>
  <si>
    <t>Угловой равнополочный горячекатаный прокат толщиной 11-30 мм, при ширине полки 180-200 мм, из углеродистой обыкновенного качества стали марки: Ст6сп</t>
  </si>
  <si>
    <t xml:space="preserve">5300
</t>
  </si>
  <si>
    <t xml:space="preserve">28672,54
</t>
  </si>
  <si>
    <t>Среднее (08.04.011.3, 08.04.0114)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</si>
  <si>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</si>
  <si>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</si>
  <si>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</si>
  <si>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</si>
  <si>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</si>
  <si>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</si>
  <si>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</si>
  <si>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</si>
  <si>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</si>
  <si>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</si>
  <si>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</si>
  <si>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</si>
  <si>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</si>
  <si>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</si>
  <si>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</si>
  <si>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101-1529</t>
  </si>
  <si>
    <t>Электроды диаметром: 6 мм Э42</t>
  </si>
  <si>
    <t xml:space="preserve">33354,92
</t>
  </si>
  <si>
    <t>08.07.008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</si>
  <si>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</si>
  <si>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</si>
  <si>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</si>
  <si>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</si>
  <si>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</si>
  <si>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</si>
  <si>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</si>
  <si>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</si>
  <si>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</si>
  <si>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</si>
  <si>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</si>
  <si>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</si>
  <si>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</si>
  <si>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</si>
  <si>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</si>
  <si>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</si>
  <si>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</si>
  <si>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</si>
  <si>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</si>
  <si>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</si>
  <si>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</si>
  <si>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</si>
  <si>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</si>
  <si>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</si>
  <si>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</si>
  <si>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</si>
  <si>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</si>
  <si>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</si>
  <si>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</si>
  <si>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</si>
  <si>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</si>
  <si>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</si>
  <si>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</si>
  <si>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</si>
  <si>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</si>
  <si>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</si>
  <si>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</si>
  <si>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</si>
  <si>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</si>
  <si>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</si>
  <si>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</si>
  <si>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</si>
  <si>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</si>
  <si>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</si>
  <si>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</si>
  <si>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</si>
  <si>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</si>
  <si>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</si>
  <si>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</si>
  <si>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</si>
  <si>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</si>
  <si>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</si>
  <si>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</si>
  <si>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</si>
  <si>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</si>
  <si>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</si>
  <si>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</si>
  <si>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</si>
  <si>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</si>
  <si>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</si>
  <si>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</si>
  <si>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</si>
  <si>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</si>
  <si>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</si>
  <si>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55,61
</t>
  </si>
  <si>
    <t>ГК ЕТО №4/1 от 31.01.2014 г., п.186*1.29/1000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</si>
  <si>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</si>
  <si>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</si>
  <si>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</si>
  <si>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1063,88
</t>
  </si>
  <si>
    <t>ГК ЕТО №4/1 от 31.01.2014 г., п.188*41.6/1000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</si>
  <si>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</si>
  <si>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</si>
  <si>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</si>
  <si>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</si>
  <si>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</si>
  <si>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</si>
  <si>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</si>
  <si>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</si>
  <si>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</si>
  <si>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</si>
  <si>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</si>
  <si>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</si>
  <si>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</si>
  <si>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191,82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</si>
  <si>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</si>
  <si>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</si>
  <si>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</si>
  <si>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</si>
  <si>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</si>
  <si>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160,45
</t>
  </si>
  <si>
    <t>Среднее (08.02.645, 08.02.647.3)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</si>
  <si>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</si>
  <si>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</si>
  <si>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</si>
  <si>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</si>
  <si>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</si>
  <si>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301-0586</t>
  </si>
  <si>
    <t>Регистры отопительные из стальных электросварных труб диаметром нитки: 57 мм</t>
  </si>
  <si>
    <t xml:space="preserve">76,9
</t>
  </si>
  <si>
    <t xml:space="preserve">284,84
</t>
  </si>
  <si>
    <t>15.01.131*0.01183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</si>
  <si>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</si>
  <si>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</si>
  <si>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</si>
  <si>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</si>
  <si>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</si>
  <si>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</si>
  <si>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</si>
  <si>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</si>
  <si>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</si>
  <si>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</si>
  <si>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</si>
  <si>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301-1371</t>
  </si>
  <si>
    <t>Заглушки стальные типа: ПТ диаметром до 400 мм</t>
  </si>
  <si>
    <t xml:space="preserve">400
</t>
  </si>
  <si>
    <t xml:space="preserve">1404,06
</t>
  </si>
  <si>
    <t>Код ОКП 14 68 50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</si>
  <si>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</si>
  <si>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</si>
  <si>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</si>
  <si>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</si>
  <si>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</si>
  <si>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301-1520</t>
  </si>
  <si>
    <t>Подводка гибкая армированная резиновая 500 мм</t>
  </si>
  <si>
    <t xml:space="preserve">17,2
</t>
  </si>
  <si>
    <t xml:space="preserve">41,27
</t>
  </si>
  <si>
    <t>21.06.087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</si>
  <si>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</si>
  <si>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</si>
  <si>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</si>
  <si>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</si>
  <si>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</si>
  <si>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302-1134</t>
  </si>
  <si>
    <t>Вентили проходные муфтовые: 15KЧ18Р для воды, давлением 1,6 МПа (16 кгс/см2), диаметром 15 мм</t>
  </si>
  <si>
    <t xml:space="preserve">16,4
</t>
  </si>
  <si>
    <t xml:space="preserve">73,27
</t>
  </si>
  <si>
    <t>20.02.321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</si>
  <si>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</si>
  <si>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</si>
  <si>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</si>
  <si>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</si>
  <si>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</si>
  <si>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302-1301</t>
  </si>
  <si>
    <t>Краны водоразборные и туалетные</t>
  </si>
  <si>
    <t xml:space="preserve">29
</t>
  </si>
  <si>
    <t xml:space="preserve">80,35
</t>
  </si>
  <si>
    <t>21.06.101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</si>
  <si>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</si>
  <si>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</si>
  <si>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</si>
  <si>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</si>
  <si>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</si>
  <si>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</si>
  <si>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</si>
  <si>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</si>
  <si>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</si>
  <si>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</si>
  <si>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</si>
  <si>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</si>
  <si>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</si>
  <si>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</si>
  <si>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</si>
  <si>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</si>
  <si>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</si>
  <si>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</si>
  <si>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</si>
  <si>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</si>
  <si>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</si>
  <si>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</si>
  <si>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</si>
  <si>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</si>
  <si>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</si>
  <si>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</si>
  <si>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</si>
  <si>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</si>
  <si>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</si>
  <si>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</si>
  <si>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</si>
  <si>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</si>
  <si>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</si>
  <si>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</si>
  <si>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</si>
  <si>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</si>
  <si>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</si>
  <si>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</si>
  <si>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</si>
  <si>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</si>
  <si>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</si>
  <si>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</si>
  <si>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</si>
  <si>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</si>
  <si>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</si>
  <si>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</si>
  <si>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</si>
  <si>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</si>
  <si>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</si>
  <si>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</si>
  <si>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</si>
  <si>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</si>
  <si>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</si>
  <si>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</si>
  <si>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77,7
</t>
  </si>
  <si>
    <t xml:space="preserve">363,24
</t>
  </si>
  <si>
    <t>ТСЦ-507-0877</t>
  </si>
  <si>
    <t>Соединительная арматура трубопроводов: тройник прямой диаметром: 50 мм</t>
  </si>
  <si>
    <t xml:space="preserve">166,01
</t>
  </si>
  <si>
    <t xml:space="preserve">2208,37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</si>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</sst>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78"/>
  <sheetViews>
    <sheetView showGridLines="0" tabSelected="1" topLeftCell="E16" workbookViewId="0">
      <selection activeCell="AF29" sqref="AF2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118.95</v>
      </c>
      <c r="X14" s="27">
        <v>118.95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0.65</v>
      </c>
      <c r="X15" s="27">
        <v>0.65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960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8074.34/1000</f>
        <v>8.0743399999999994</v>
      </c>
      <c r="I27" s="85"/>
      <c r="J27" s="35" t="s">
        <v>5</v>
      </c>
      <c r="K27" s="86">
        <f>50990.38/1000</f>
        <v>50.990379999999995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0.11960000000000001</v>
      </c>
      <c r="I30" s="85"/>
      <c r="J30" s="35" t="s">
        <v>7</v>
      </c>
      <c r="K30" s="86">
        <f>(X14+X15)/1000</f>
        <v>0.11960000000000001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1368</v>
      </c>
      <c r="Z30" s="71">
        <v>1358</v>
      </c>
      <c r="AA30" s="71">
        <v>825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1368/1000</f>
        <v>1.3680000000000001</v>
      </c>
      <c r="I31" s="85"/>
      <c r="J31" s="35" t="s">
        <v>5</v>
      </c>
      <c r="K31" s="86">
        <f>15077/1000</f>
        <v>15.077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15077</v>
      </c>
      <c r="Z31" s="72">
        <v>12772</v>
      </c>
      <c r="AA31" s="72">
        <v>7259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1752.21</v>
      </c>
      <c r="F42" s="137" t="s">
        <v>75</v>
      </c>
      <c r="G42" s="136">
        <v>26.83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45.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166.01</v>
      </c>
      <c r="F43" s="137" t="s">
        <v>83</v>
      </c>
      <c r="G43" s="136"/>
      <c r="H43" s="136">
        <v>17</v>
      </c>
      <c r="I43" s="136" t="s">
        <v>84</v>
      </c>
      <c r="J43" s="136"/>
      <c r="K43" s="136">
        <v>221</v>
      </c>
      <c r="L43" s="137" t="s">
        <v>85</v>
      </c>
      <c r="M43" s="137"/>
      <c r="N43" s="137" t="s">
        <v>86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3</v>
      </c>
      <c r="C44" s="134" t="s">
        <v>87</v>
      </c>
      <c r="D44" s="135" t="s">
        <v>74</v>
      </c>
      <c r="E44" s="136">
        <v>422.09</v>
      </c>
      <c r="F44" s="137" t="s">
        <v>88</v>
      </c>
      <c r="G44" s="136">
        <v>5.16</v>
      </c>
      <c r="H44" s="136" t="s">
        <v>89</v>
      </c>
      <c r="I44" s="136">
        <v>4</v>
      </c>
      <c r="J44" s="136"/>
      <c r="K44" s="136" t="s">
        <v>90</v>
      </c>
      <c r="L44" s="137" t="s">
        <v>91</v>
      </c>
      <c r="M44" s="137"/>
      <c r="N44" s="137" t="s">
        <v>80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92</v>
      </c>
      <c r="D45" s="135" t="s">
        <v>93</v>
      </c>
      <c r="E45" s="136">
        <v>29.3</v>
      </c>
      <c r="F45" s="137" t="s">
        <v>94</v>
      </c>
      <c r="G45" s="136"/>
      <c r="H45" s="136">
        <v>29</v>
      </c>
      <c r="I45" s="136" t="s">
        <v>95</v>
      </c>
      <c r="J45" s="136"/>
      <c r="K45" s="136">
        <v>75</v>
      </c>
      <c r="L45" s="137" t="s">
        <v>96</v>
      </c>
      <c r="M45" s="137"/>
      <c r="N45" s="137" t="s">
        <v>86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8">
        <v>5</v>
      </c>
      <c r="B46" s="139">
        <v>5</v>
      </c>
      <c r="C46" s="140" t="s">
        <v>97</v>
      </c>
      <c r="D46" s="141" t="s">
        <v>74</v>
      </c>
      <c r="E46" s="142">
        <v>2250.2399999999998</v>
      </c>
      <c r="F46" s="143" t="s">
        <v>98</v>
      </c>
      <c r="G46" s="142" t="s">
        <v>99</v>
      </c>
      <c r="H46" s="142" t="s">
        <v>100</v>
      </c>
      <c r="I46" s="142" t="s">
        <v>101</v>
      </c>
      <c r="J46" s="142"/>
      <c r="K46" s="142" t="s">
        <v>102</v>
      </c>
      <c r="L46" s="143" t="s">
        <v>103</v>
      </c>
      <c r="M46" s="143"/>
      <c r="N46" s="143" t="s">
        <v>80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104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6</v>
      </c>
      <c r="C49" s="134" t="s">
        <v>106</v>
      </c>
      <c r="D49" s="135" t="s">
        <v>74</v>
      </c>
      <c r="E49" s="136">
        <v>4104.3</v>
      </c>
      <c r="F49" s="137" t="s">
        <v>107</v>
      </c>
      <c r="G49" s="136">
        <v>1.03</v>
      </c>
      <c r="H49" s="136" t="s">
        <v>108</v>
      </c>
      <c r="I49" s="136" t="s">
        <v>109</v>
      </c>
      <c r="J49" s="136"/>
      <c r="K49" s="136" t="s">
        <v>110</v>
      </c>
      <c r="L49" s="137" t="s">
        <v>111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57" x14ac:dyDescent="0.25">
      <c r="A51" s="132">
        <v>7</v>
      </c>
      <c r="B51" s="133">
        <v>7</v>
      </c>
      <c r="C51" s="134" t="s">
        <v>113</v>
      </c>
      <c r="D51" s="135" t="s">
        <v>114</v>
      </c>
      <c r="E51" s="136">
        <v>1170.06</v>
      </c>
      <c r="F51" s="137">
        <v>1094.5</v>
      </c>
      <c r="G51" s="136" t="s">
        <v>115</v>
      </c>
      <c r="H51" s="136" t="s">
        <v>116</v>
      </c>
      <c r="I51" s="136">
        <v>11</v>
      </c>
      <c r="J51" s="136">
        <v>1</v>
      </c>
      <c r="K51" s="136" t="s">
        <v>117</v>
      </c>
      <c r="L51" s="137">
        <v>121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 t="s">
        <v>118</v>
      </c>
    </row>
    <row r="52" spans="1:22" ht="57" x14ac:dyDescent="0.25">
      <c r="A52" s="132">
        <v>8</v>
      </c>
      <c r="B52" s="133">
        <v>8</v>
      </c>
      <c r="C52" s="134" t="s">
        <v>119</v>
      </c>
      <c r="D52" s="135" t="s">
        <v>120</v>
      </c>
      <c r="E52" s="136">
        <v>3427.26</v>
      </c>
      <c r="F52" s="137" t="s">
        <v>121</v>
      </c>
      <c r="G52" s="136" t="s">
        <v>122</v>
      </c>
      <c r="H52" s="136" t="s">
        <v>123</v>
      </c>
      <c r="I52" s="136" t="s">
        <v>124</v>
      </c>
      <c r="J52" s="136">
        <v>6</v>
      </c>
      <c r="K52" s="136" t="s">
        <v>125</v>
      </c>
      <c r="L52" s="137" t="s">
        <v>126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 t="s">
        <v>127</v>
      </c>
    </row>
    <row r="53" spans="1:22" ht="68.400000000000006" x14ac:dyDescent="0.25">
      <c r="A53" s="132">
        <v>9</v>
      </c>
      <c r="B53" s="133">
        <v>9</v>
      </c>
      <c r="C53" s="134" t="s">
        <v>128</v>
      </c>
      <c r="D53" s="135" t="s">
        <v>129</v>
      </c>
      <c r="E53" s="136">
        <v>13.69</v>
      </c>
      <c r="F53" s="137">
        <v>13.69</v>
      </c>
      <c r="G53" s="136"/>
      <c r="H53" s="136" t="s">
        <v>130</v>
      </c>
      <c r="I53" s="136">
        <v>3</v>
      </c>
      <c r="J53" s="136"/>
      <c r="K53" s="136" t="s">
        <v>131</v>
      </c>
      <c r="L53" s="137">
        <v>38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132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10</v>
      </c>
      <c r="B55" s="133">
        <v>10</v>
      </c>
      <c r="C55" s="134" t="s">
        <v>133</v>
      </c>
      <c r="D55" s="135" t="s">
        <v>134</v>
      </c>
      <c r="E55" s="136">
        <v>188.84</v>
      </c>
      <c r="F55" s="137">
        <v>182.09</v>
      </c>
      <c r="G55" s="136" t="s">
        <v>135</v>
      </c>
      <c r="H55" s="136" t="s">
        <v>136</v>
      </c>
      <c r="I55" s="136">
        <v>2</v>
      </c>
      <c r="J55" s="136"/>
      <c r="K55" s="136" t="s">
        <v>137</v>
      </c>
      <c r="L55" s="137">
        <v>22</v>
      </c>
      <c r="M55" s="137"/>
      <c r="N55" s="137" t="s">
        <v>80</v>
      </c>
      <c r="O55" s="137"/>
      <c r="P55" s="137"/>
      <c r="Q55" s="137"/>
      <c r="R55" s="137"/>
      <c r="S55" s="137"/>
      <c r="T55" s="137"/>
      <c r="U55" s="137"/>
      <c r="V55" s="137"/>
    </row>
    <row r="56" spans="1:22" ht="125.4" x14ac:dyDescent="0.25">
      <c r="A56" s="132">
        <v>11</v>
      </c>
      <c r="B56" s="133">
        <v>11</v>
      </c>
      <c r="C56" s="134" t="s">
        <v>138</v>
      </c>
      <c r="D56" s="135" t="s">
        <v>139</v>
      </c>
      <c r="E56" s="136">
        <v>8248.98</v>
      </c>
      <c r="F56" s="137" t="s">
        <v>140</v>
      </c>
      <c r="G56" s="136" t="s">
        <v>141</v>
      </c>
      <c r="H56" s="136" t="s">
        <v>142</v>
      </c>
      <c r="I56" s="136" t="s">
        <v>143</v>
      </c>
      <c r="J56" s="136">
        <v>1</v>
      </c>
      <c r="K56" s="136" t="s">
        <v>144</v>
      </c>
      <c r="L56" s="137" t="s">
        <v>145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>
        <v>8</v>
      </c>
    </row>
    <row r="57" spans="1:22" ht="18.45" customHeight="1" x14ac:dyDescent="0.25">
      <c r="A57" s="130" t="s">
        <v>146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79.8" x14ac:dyDescent="0.25">
      <c r="A58" s="132">
        <v>12</v>
      </c>
      <c r="B58" s="133">
        <v>12</v>
      </c>
      <c r="C58" s="134" t="s">
        <v>147</v>
      </c>
      <c r="D58" s="135" t="s">
        <v>148</v>
      </c>
      <c r="E58" s="136">
        <v>121985.06</v>
      </c>
      <c r="F58" s="137" t="s">
        <v>149</v>
      </c>
      <c r="G58" s="136" t="s">
        <v>150</v>
      </c>
      <c r="H58" s="136" t="s">
        <v>151</v>
      </c>
      <c r="I58" s="136" t="s">
        <v>152</v>
      </c>
      <c r="J58" s="136" t="s">
        <v>153</v>
      </c>
      <c r="K58" s="136" t="s">
        <v>154</v>
      </c>
      <c r="L58" s="137" t="s">
        <v>155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 t="s">
        <v>156</v>
      </c>
    </row>
    <row r="59" spans="1:22" ht="18.45" customHeight="1" x14ac:dyDescent="0.25">
      <c r="A59" s="130" t="s">
        <v>157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13</v>
      </c>
      <c r="B60" s="133">
        <v>13</v>
      </c>
      <c r="C60" s="134" t="s">
        <v>128</v>
      </c>
      <c r="D60" s="135" t="s">
        <v>158</v>
      </c>
      <c r="E60" s="136">
        <v>13.69</v>
      </c>
      <c r="F60" s="137">
        <v>13.69</v>
      </c>
      <c r="G60" s="136"/>
      <c r="H60" s="136" t="s">
        <v>159</v>
      </c>
      <c r="I60" s="136">
        <v>7</v>
      </c>
      <c r="J60" s="136"/>
      <c r="K60" s="136" t="s">
        <v>160</v>
      </c>
      <c r="L60" s="137">
        <v>75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132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14</v>
      </c>
      <c r="B62" s="133">
        <v>14</v>
      </c>
      <c r="C62" s="134" t="s">
        <v>133</v>
      </c>
      <c r="D62" s="135" t="s">
        <v>134</v>
      </c>
      <c r="E62" s="136">
        <v>188.84</v>
      </c>
      <c r="F62" s="137">
        <v>182.09</v>
      </c>
      <c r="G62" s="136" t="s">
        <v>135</v>
      </c>
      <c r="H62" s="136" t="s">
        <v>136</v>
      </c>
      <c r="I62" s="136">
        <v>2</v>
      </c>
      <c r="J62" s="136"/>
      <c r="K62" s="136" t="s">
        <v>137</v>
      </c>
      <c r="L62" s="137">
        <v>22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/>
    </row>
    <row r="63" spans="1:22" ht="125.4" x14ac:dyDescent="0.25">
      <c r="A63" s="132">
        <v>15</v>
      </c>
      <c r="B63" s="133">
        <v>15</v>
      </c>
      <c r="C63" s="134" t="s">
        <v>138</v>
      </c>
      <c r="D63" s="135" t="s">
        <v>139</v>
      </c>
      <c r="E63" s="136">
        <v>8248.98</v>
      </c>
      <c r="F63" s="137" t="s">
        <v>140</v>
      </c>
      <c r="G63" s="136" t="s">
        <v>141</v>
      </c>
      <c r="H63" s="136" t="s">
        <v>142</v>
      </c>
      <c r="I63" s="136" t="s">
        <v>143</v>
      </c>
      <c r="J63" s="136">
        <v>1</v>
      </c>
      <c r="K63" s="136" t="s">
        <v>144</v>
      </c>
      <c r="L63" s="137" t="s">
        <v>145</v>
      </c>
      <c r="M63" s="137"/>
      <c r="N63" s="137" t="s">
        <v>80</v>
      </c>
      <c r="O63" s="137"/>
      <c r="P63" s="137"/>
      <c r="Q63" s="137"/>
      <c r="R63" s="137"/>
      <c r="S63" s="137"/>
      <c r="T63" s="137"/>
      <c r="U63" s="137"/>
      <c r="V63" s="137">
        <v>8</v>
      </c>
    </row>
    <row r="64" spans="1:22" ht="18.45" customHeight="1" x14ac:dyDescent="0.25">
      <c r="A64" s="130" t="s">
        <v>161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16</v>
      </c>
      <c r="B65" s="133">
        <v>16</v>
      </c>
      <c r="C65" s="134" t="s">
        <v>128</v>
      </c>
      <c r="D65" s="135" t="s">
        <v>129</v>
      </c>
      <c r="E65" s="136">
        <v>13.69</v>
      </c>
      <c r="F65" s="137">
        <v>13.69</v>
      </c>
      <c r="G65" s="136"/>
      <c r="H65" s="136" t="s">
        <v>130</v>
      </c>
      <c r="I65" s="136">
        <v>3</v>
      </c>
      <c r="J65" s="136"/>
      <c r="K65" s="136" t="s">
        <v>131</v>
      </c>
      <c r="L65" s="137">
        <v>38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112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2">
        <v>17</v>
      </c>
      <c r="B67" s="133">
        <v>17</v>
      </c>
      <c r="C67" s="134" t="s">
        <v>162</v>
      </c>
      <c r="D67" s="135" t="s">
        <v>163</v>
      </c>
      <c r="E67" s="136">
        <v>15810.14</v>
      </c>
      <c r="F67" s="137" t="s">
        <v>164</v>
      </c>
      <c r="G67" s="136">
        <v>195.41</v>
      </c>
      <c r="H67" s="136">
        <v>8</v>
      </c>
      <c r="I67" s="136" t="s">
        <v>165</v>
      </c>
      <c r="J67" s="136"/>
      <c r="K67" s="136" t="s">
        <v>166</v>
      </c>
      <c r="L67" s="137" t="s">
        <v>167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34.200000000000003" x14ac:dyDescent="0.25">
      <c r="A68" s="132">
        <v>18</v>
      </c>
      <c r="B68" s="133">
        <v>18</v>
      </c>
      <c r="C68" s="134" t="s">
        <v>168</v>
      </c>
      <c r="D68" s="135" t="s">
        <v>169</v>
      </c>
      <c r="E68" s="136">
        <v>26.3</v>
      </c>
      <c r="F68" s="137" t="s">
        <v>170</v>
      </c>
      <c r="G68" s="136"/>
      <c r="H68" s="136">
        <v>8</v>
      </c>
      <c r="I68" s="136" t="s">
        <v>165</v>
      </c>
      <c r="J68" s="136"/>
      <c r="K68" s="136">
        <v>36</v>
      </c>
      <c r="L68" s="137" t="s">
        <v>171</v>
      </c>
      <c r="M68" s="137"/>
      <c r="N68" s="137" t="s">
        <v>86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172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19</v>
      </c>
      <c r="B70" s="133">
        <v>19</v>
      </c>
      <c r="C70" s="134" t="s">
        <v>173</v>
      </c>
      <c r="D70" s="135" t="s">
        <v>174</v>
      </c>
      <c r="E70" s="136">
        <v>1010.59</v>
      </c>
      <c r="F70" s="137" t="s">
        <v>175</v>
      </c>
      <c r="G70" s="136">
        <v>5.16</v>
      </c>
      <c r="H70" s="136" t="s">
        <v>176</v>
      </c>
      <c r="I70" s="136" t="s">
        <v>177</v>
      </c>
      <c r="J70" s="136"/>
      <c r="K70" s="136" t="s">
        <v>178</v>
      </c>
      <c r="L70" s="137" t="s">
        <v>179</v>
      </c>
      <c r="M70" s="137"/>
      <c r="N70" s="137" t="s">
        <v>80</v>
      </c>
      <c r="O70" s="137"/>
      <c r="P70" s="137"/>
      <c r="Q70" s="137"/>
      <c r="R70" s="137"/>
      <c r="S70" s="137"/>
      <c r="T70" s="137"/>
      <c r="U70" s="137"/>
      <c r="V70" s="137">
        <v>1</v>
      </c>
    </row>
    <row r="71" spans="1:22" ht="18.45" customHeight="1" x14ac:dyDescent="0.25">
      <c r="A71" s="130" t="s">
        <v>180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8">
        <v>20</v>
      </c>
      <c r="B72" s="139">
        <v>20</v>
      </c>
      <c r="C72" s="140" t="s">
        <v>181</v>
      </c>
      <c r="D72" s="141" t="s">
        <v>182</v>
      </c>
      <c r="E72" s="142">
        <v>508.07</v>
      </c>
      <c r="F72" s="143" t="s">
        <v>183</v>
      </c>
      <c r="G72" s="142">
        <v>1.03</v>
      </c>
      <c r="H72" s="142" t="s">
        <v>184</v>
      </c>
      <c r="I72" s="142" t="s">
        <v>185</v>
      </c>
      <c r="J72" s="142"/>
      <c r="K72" s="142" t="s">
        <v>186</v>
      </c>
      <c r="L72" s="143" t="s">
        <v>187</v>
      </c>
      <c r="M72" s="143"/>
      <c r="N72" s="143" t="s">
        <v>80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188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79.8" x14ac:dyDescent="0.25">
      <c r="A74" s="132">
        <v>21</v>
      </c>
      <c r="B74" s="133">
        <v>21</v>
      </c>
      <c r="C74" s="134" t="s">
        <v>189</v>
      </c>
      <c r="D74" s="135" t="s">
        <v>190</v>
      </c>
      <c r="E74" s="136">
        <v>6345.09</v>
      </c>
      <c r="F74" s="137" t="s">
        <v>191</v>
      </c>
      <c r="G74" s="136" t="s">
        <v>192</v>
      </c>
      <c r="H74" s="136" t="s">
        <v>193</v>
      </c>
      <c r="I74" s="136" t="s">
        <v>194</v>
      </c>
      <c r="J74" s="136"/>
      <c r="K74" s="136" t="s">
        <v>195</v>
      </c>
      <c r="L74" s="137" t="s">
        <v>196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>
        <v>2</v>
      </c>
    </row>
    <row r="75" spans="1:22" ht="18.45" customHeight="1" x14ac:dyDescent="0.25">
      <c r="A75" s="130" t="s">
        <v>72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114" x14ac:dyDescent="0.25">
      <c r="A76" s="132">
        <v>22</v>
      </c>
      <c r="B76" s="133">
        <v>22</v>
      </c>
      <c r="C76" s="134" t="s">
        <v>197</v>
      </c>
      <c r="D76" s="135" t="s">
        <v>198</v>
      </c>
      <c r="E76" s="136">
        <v>2406.83</v>
      </c>
      <c r="F76" s="137" t="s">
        <v>199</v>
      </c>
      <c r="G76" s="136">
        <v>76.17</v>
      </c>
      <c r="H76" s="136" t="s">
        <v>200</v>
      </c>
      <c r="I76" s="136" t="s">
        <v>201</v>
      </c>
      <c r="J76" s="136">
        <v>3</v>
      </c>
      <c r="K76" s="136" t="s">
        <v>202</v>
      </c>
      <c r="L76" s="137" t="s">
        <v>203</v>
      </c>
      <c r="M76" s="137"/>
      <c r="N76" s="137" t="s">
        <v>80</v>
      </c>
      <c r="O76" s="137"/>
      <c r="P76" s="137"/>
      <c r="Q76" s="137"/>
      <c r="R76" s="137"/>
      <c r="S76" s="137"/>
      <c r="T76" s="137"/>
      <c r="U76" s="137"/>
      <c r="V76" s="137">
        <v>14</v>
      </c>
    </row>
    <row r="77" spans="1:22" ht="68.400000000000006" x14ac:dyDescent="0.25">
      <c r="A77" s="132">
        <v>23</v>
      </c>
      <c r="B77" s="133">
        <v>23</v>
      </c>
      <c r="C77" s="134" t="s">
        <v>128</v>
      </c>
      <c r="D77" s="135" t="s">
        <v>129</v>
      </c>
      <c r="E77" s="136">
        <v>13.69</v>
      </c>
      <c r="F77" s="137">
        <v>13.69</v>
      </c>
      <c r="G77" s="136"/>
      <c r="H77" s="136" t="s">
        <v>130</v>
      </c>
      <c r="I77" s="136">
        <v>3</v>
      </c>
      <c r="J77" s="136"/>
      <c r="K77" s="136" t="s">
        <v>131</v>
      </c>
      <c r="L77" s="137">
        <v>38</v>
      </c>
      <c r="M77" s="137"/>
      <c r="N77" s="137" t="s">
        <v>80</v>
      </c>
      <c r="O77" s="137"/>
      <c r="P77" s="137"/>
      <c r="Q77" s="137"/>
      <c r="R77" s="137"/>
      <c r="S77" s="137"/>
      <c r="T77" s="137"/>
      <c r="U77" s="137"/>
      <c r="V77" s="137"/>
    </row>
    <row r="78" spans="1:22" ht="34.200000000000003" x14ac:dyDescent="0.25">
      <c r="A78" s="132">
        <v>24</v>
      </c>
      <c r="B78" s="133">
        <v>24</v>
      </c>
      <c r="C78" s="134" t="s">
        <v>204</v>
      </c>
      <c r="D78" s="135" t="s">
        <v>205</v>
      </c>
      <c r="E78" s="136">
        <v>16.920000000000002</v>
      </c>
      <c r="F78" s="137" t="s">
        <v>206</v>
      </c>
      <c r="G78" s="136"/>
      <c r="H78" s="136">
        <v>59</v>
      </c>
      <c r="I78" s="136" t="s">
        <v>207</v>
      </c>
      <c r="J78" s="136"/>
      <c r="K78" s="136">
        <v>167</v>
      </c>
      <c r="L78" s="137" t="s">
        <v>208</v>
      </c>
      <c r="M78" s="137"/>
      <c r="N78" s="137" t="s">
        <v>86</v>
      </c>
      <c r="O78" s="137"/>
      <c r="P78" s="137"/>
      <c r="Q78" s="137"/>
      <c r="R78" s="137"/>
      <c r="S78" s="137"/>
      <c r="T78" s="137"/>
      <c r="U78" s="137"/>
      <c r="V78" s="137"/>
    </row>
    <row r="79" spans="1:22" ht="57" x14ac:dyDescent="0.25">
      <c r="A79" s="132">
        <v>25</v>
      </c>
      <c r="B79" s="133">
        <v>25</v>
      </c>
      <c r="C79" s="134" t="s">
        <v>209</v>
      </c>
      <c r="D79" s="135" t="s">
        <v>210</v>
      </c>
      <c r="E79" s="136">
        <v>12.46</v>
      </c>
      <c r="F79" s="137" t="s">
        <v>211</v>
      </c>
      <c r="G79" s="136"/>
      <c r="H79" s="136">
        <v>37</v>
      </c>
      <c r="I79" s="136" t="s">
        <v>212</v>
      </c>
      <c r="J79" s="136"/>
      <c r="K79" s="136">
        <v>88</v>
      </c>
      <c r="L79" s="137" t="s">
        <v>213</v>
      </c>
      <c r="M79" s="137"/>
      <c r="N79" s="137" t="s">
        <v>86</v>
      </c>
      <c r="O79" s="137"/>
      <c r="P79" s="137"/>
      <c r="Q79" s="137"/>
      <c r="R79" s="137"/>
      <c r="S79" s="137"/>
      <c r="T79" s="137"/>
      <c r="U79" s="137"/>
      <c r="V79" s="137"/>
    </row>
    <row r="80" spans="1:22" ht="45.6" x14ac:dyDescent="0.25">
      <c r="A80" s="132">
        <v>26</v>
      </c>
      <c r="B80" s="133">
        <v>26</v>
      </c>
      <c r="C80" s="134" t="s">
        <v>214</v>
      </c>
      <c r="D80" s="135" t="s">
        <v>215</v>
      </c>
      <c r="E80" s="136">
        <v>2.4500000000000002</v>
      </c>
      <c r="F80" s="137" t="s">
        <v>216</v>
      </c>
      <c r="G80" s="136"/>
      <c r="H80" s="136">
        <v>5</v>
      </c>
      <c r="I80" s="136" t="s">
        <v>217</v>
      </c>
      <c r="J80" s="136"/>
      <c r="K80" s="136">
        <v>12</v>
      </c>
      <c r="L80" s="137" t="s">
        <v>218</v>
      </c>
      <c r="M80" s="137"/>
      <c r="N80" s="137" t="s">
        <v>86</v>
      </c>
      <c r="O80" s="137"/>
      <c r="P80" s="137"/>
      <c r="Q80" s="137"/>
      <c r="R80" s="137"/>
      <c r="S80" s="137"/>
      <c r="T80" s="137"/>
      <c r="U80" s="137"/>
      <c r="V80" s="137"/>
    </row>
    <row r="81" spans="1:22" ht="45.6" x14ac:dyDescent="0.25">
      <c r="A81" s="132">
        <v>27</v>
      </c>
      <c r="B81" s="133">
        <v>27</v>
      </c>
      <c r="C81" s="134" t="s">
        <v>219</v>
      </c>
      <c r="D81" s="135" t="s">
        <v>215</v>
      </c>
      <c r="E81" s="136">
        <v>0.95</v>
      </c>
      <c r="F81" s="137" t="s">
        <v>220</v>
      </c>
      <c r="G81" s="136"/>
      <c r="H81" s="136">
        <v>2</v>
      </c>
      <c r="I81" s="136" t="s">
        <v>221</v>
      </c>
      <c r="J81" s="136"/>
      <c r="K81" s="136">
        <v>8</v>
      </c>
      <c r="L81" s="137" t="s">
        <v>165</v>
      </c>
      <c r="M81" s="137"/>
      <c r="N81" s="137" t="s">
        <v>86</v>
      </c>
      <c r="O81" s="137"/>
      <c r="P81" s="137"/>
      <c r="Q81" s="137"/>
      <c r="R81" s="137"/>
      <c r="S81" s="137"/>
      <c r="T81" s="137"/>
      <c r="U81" s="137"/>
      <c r="V81" s="137"/>
    </row>
    <row r="82" spans="1:22" ht="18.45" customHeight="1" x14ac:dyDescent="0.25">
      <c r="A82" s="130" t="s">
        <v>222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</row>
    <row r="83" spans="1:22" ht="68.400000000000006" x14ac:dyDescent="0.25">
      <c r="A83" s="132">
        <v>28</v>
      </c>
      <c r="B83" s="133">
        <v>28</v>
      </c>
      <c r="C83" s="134" t="s">
        <v>128</v>
      </c>
      <c r="D83" s="135" t="s">
        <v>129</v>
      </c>
      <c r="E83" s="136">
        <v>13.69</v>
      </c>
      <c r="F83" s="137">
        <v>13.69</v>
      </c>
      <c r="G83" s="136"/>
      <c r="H83" s="136" t="s">
        <v>130</v>
      </c>
      <c r="I83" s="136">
        <v>3</v>
      </c>
      <c r="J83" s="136"/>
      <c r="K83" s="136" t="s">
        <v>131</v>
      </c>
      <c r="L83" s="137">
        <v>38</v>
      </c>
      <c r="M83" s="137"/>
      <c r="N83" s="137" t="s">
        <v>80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223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8">
        <v>29</v>
      </c>
      <c r="B85" s="139">
        <v>29</v>
      </c>
      <c r="C85" s="140" t="s">
        <v>128</v>
      </c>
      <c r="D85" s="141" t="s">
        <v>129</v>
      </c>
      <c r="E85" s="142">
        <v>13.69</v>
      </c>
      <c r="F85" s="143">
        <v>13.69</v>
      </c>
      <c r="G85" s="142"/>
      <c r="H85" s="142" t="s">
        <v>130</v>
      </c>
      <c r="I85" s="142">
        <v>3</v>
      </c>
      <c r="J85" s="142"/>
      <c r="K85" s="142" t="s">
        <v>131</v>
      </c>
      <c r="L85" s="143">
        <v>38</v>
      </c>
      <c r="M85" s="143"/>
      <c r="N85" s="143" t="s">
        <v>80</v>
      </c>
      <c r="O85" s="143"/>
      <c r="P85" s="143"/>
      <c r="Q85" s="143"/>
      <c r="R85" s="143"/>
      <c r="S85" s="143"/>
      <c r="T85" s="143"/>
      <c r="U85" s="143"/>
      <c r="V85" s="143"/>
    </row>
    <row r="86" spans="1:22" ht="19.350000000000001" customHeight="1" x14ac:dyDescent="0.25">
      <c r="A86" s="128" t="s">
        <v>224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57" x14ac:dyDescent="0.25">
      <c r="A87" s="138">
        <v>30</v>
      </c>
      <c r="B87" s="139">
        <v>30</v>
      </c>
      <c r="C87" s="140" t="s">
        <v>181</v>
      </c>
      <c r="D87" s="141" t="s">
        <v>182</v>
      </c>
      <c r="E87" s="142">
        <v>508.07</v>
      </c>
      <c r="F87" s="143" t="s">
        <v>183</v>
      </c>
      <c r="G87" s="142">
        <v>1.03</v>
      </c>
      <c r="H87" s="142" t="s">
        <v>184</v>
      </c>
      <c r="I87" s="142" t="s">
        <v>185</v>
      </c>
      <c r="J87" s="142"/>
      <c r="K87" s="142" t="s">
        <v>186</v>
      </c>
      <c r="L87" s="143" t="s">
        <v>187</v>
      </c>
      <c r="M87" s="143"/>
      <c r="N87" s="143" t="s">
        <v>80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225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79.8" x14ac:dyDescent="0.25">
      <c r="A89" s="132">
        <v>31</v>
      </c>
      <c r="B89" s="133">
        <v>31</v>
      </c>
      <c r="C89" s="134" t="s">
        <v>226</v>
      </c>
      <c r="D89" s="135" t="s">
        <v>227</v>
      </c>
      <c r="E89" s="136">
        <v>3506.13</v>
      </c>
      <c r="F89" s="137" t="s">
        <v>228</v>
      </c>
      <c r="G89" s="136" t="s">
        <v>229</v>
      </c>
      <c r="H89" s="136" t="s">
        <v>230</v>
      </c>
      <c r="I89" s="136" t="s">
        <v>231</v>
      </c>
      <c r="J89" s="136" t="s">
        <v>232</v>
      </c>
      <c r="K89" s="136" t="s">
        <v>233</v>
      </c>
      <c r="L89" s="137" t="s">
        <v>234</v>
      </c>
      <c r="M89" s="137"/>
      <c r="N89" s="137" t="s">
        <v>80</v>
      </c>
      <c r="O89" s="137"/>
      <c r="P89" s="137"/>
      <c r="Q89" s="137"/>
      <c r="R89" s="137"/>
      <c r="S89" s="137"/>
      <c r="T89" s="137"/>
      <c r="U89" s="137"/>
      <c r="V89" s="137" t="s">
        <v>235</v>
      </c>
    </row>
    <row r="90" spans="1:22" ht="79.8" x14ac:dyDescent="0.25">
      <c r="A90" s="132">
        <v>32</v>
      </c>
      <c r="B90" s="133">
        <v>32</v>
      </c>
      <c r="C90" s="134" t="s">
        <v>236</v>
      </c>
      <c r="D90" s="135" t="s">
        <v>237</v>
      </c>
      <c r="E90" s="136">
        <v>6997.56</v>
      </c>
      <c r="F90" s="137" t="s">
        <v>238</v>
      </c>
      <c r="G90" s="136" t="s">
        <v>239</v>
      </c>
      <c r="H90" s="136" t="s">
        <v>240</v>
      </c>
      <c r="I90" s="136" t="s">
        <v>241</v>
      </c>
      <c r="J90" s="136"/>
      <c r="K90" s="136" t="s">
        <v>242</v>
      </c>
      <c r="L90" s="137" t="s">
        <v>243</v>
      </c>
      <c r="M90" s="137"/>
      <c r="N90" s="137" t="s">
        <v>80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244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33</v>
      </c>
      <c r="B92" s="133">
        <v>33</v>
      </c>
      <c r="C92" s="134" t="s">
        <v>245</v>
      </c>
      <c r="D92" s="135" t="s">
        <v>246</v>
      </c>
      <c r="E92" s="136">
        <v>3.95</v>
      </c>
      <c r="F92" s="137">
        <v>3.95</v>
      </c>
      <c r="G92" s="136"/>
      <c r="H92" s="136" t="s">
        <v>247</v>
      </c>
      <c r="I92" s="136">
        <v>1</v>
      </c>
      <c r="J92" s="136"/>
      <c r="K92" s="136" t="s">
        <v>248</v>
      </c>
      <c r="L92" s="137">
        <v>7</v>
      </c>
      <c r="M92" s="137"/>
      <c r="N92" s="137" t="s">
        <v>80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249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68.400000000000006" x14ac:dyDescent="0.25">
      <c r="A94" s="132">
        <v>34</v>
      </c>
      <c r="B94" s="133">
        <v>34</v>
      </c>
      <c r="C94" s="134" t="s">
        <v>97</v>
      </c>
      <c r="D94" s="135" t="s">
        <v>174</v>
      </c>
      <c r="E94" s="136">
        <v>2250.2399999999998</v>
      </c>
      <c r="F94" s="137" t="s">
        <v>98</v>
      </c>
      <c r="G94" s="136" t="s">
        <v>99</v>
      </c>
      <c r="H94" s="136" t="s">
        <v>250</v>
      </c>
      <c r="I94" s="136" t="s">
        <v>251</v>
      </c>
      <c r="J94" s="136"/>
      <c r="K94" s="136" t="s">
        <v>252</v>
      </c>
      <c r="L94" s="137" t="s">
        <v>253</v>
      </c>
      <c r="M94" s="137"/>
      <c r="N94" s="137" t="s">
        <v>80</v>
      </c>
      <c r="O94" s="137"/>
      <c r="P94" s="137"/>
      <c r="Q94" s="137"/>
      <c r="R94" s="137"/>
      <c r="S94" s="137"/>
      <c r="T94" s="137"/>
      <c r="U94" s="137"/>
      <c r="V94" s="137"/>
    </row>
    <row r="95" spans="1:22" ht="57" x14ac:dyDescent="0.25">
      <c r="A95" s="132">
        <v>35</v>
      </c>
      <c r="B95" s="133">
        <v>35</v>
      </c>
      <c r="C95" s="134" t="s">
        <v>254</v>
      </c>
      <c r="D95" s="135" t="s">
        <v>174</v>
      </c>
      <c r="E95" s="136">
        <v>2327.88</v>
      </c>
      <c r="F95" s="137" t="s">
        <v>255</v>
      </c>
      <c r="G95" s="136" t="s">
        <v>256</v>
      </c>
      <c r="H95" s="136" t="s">
        <v>257</v>
      </c>
      <c r="I95" s="136" t="s">
        <v>258</v>
      </c>
      <c r="J95" s="136"/>
      <c r="K95" s="136" t="s">
        <v>259</v>
      </c>
      <c r="L95" s="137" t="s">
        <v>260</v>
      </c>
      <c r="M95" s="137"/>
      <c r="N95" s="137" t="s">
        <v>80</v>
      </c>
      <c r="O95" s="137"/>
      <c r="P95" s="137"/>
      <c r="Q95" s="137"/>
      <c r="R95" s="137"/>
      <c r="S95" s="137"/>
      <c r="T95" s="137"/>
      <c r="U95" s="137"/>
      <c r="V95" s="137">
        <v>1</v>
      </c>
    </row>
    <row r="96" spans="1:22" ht="18.45" customHeight="1" x14ac:dyDescent="0.25">
      <c r="A96" s="130" t="s">
        <v>222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68.400000000000006" x14ac:dyDescent="0.25">
      <c r="A97" s="138">
        <v>36</v>
      </c>
      <c r="B97" s="139">
        <v>36</v>
      </c>
      <c r="C97" s="140" t="s">
        <v>245</v>
      </c>
      <c r="D97" s="141" t="s">
        <v>246</v>
      </c>
      <c r="E97" s="142">
        <v>3.95</v>
      </c>
      <c r="F97" s="143">
        <v>3.95</v>
      </c>
      <c r="G97" s="142"/>
      <c r="H97" s="142" t="s">
        <v>247</v>
      </c>
      <c r="I97" s="142">
        <v>1</v>
      </c>
      <c r="J97" s="142"/>
      <c r="K97" s="142" t="s">
        <v>248</v>
      </c>
      <c r="L97" s="143">
        <v>7</v>
      </c>
      <c r="M97" s="143"/>
      <c r="N97" s="143" t="s">
        <v>80</v>
      </c>
      <c r="O97" s="143"/>
      <c r="P97" s="143"/>
      <c r="Q97" s="143"/>
      <c r="R97" s="143"/>
      <c r="S97" s="143"/>
      <c r="T97" s="143"/>
      <c r="U97" s="143"/>
      <c r="V97" s="143"/>
    </row>
    <row r="98" spans="1:22" ht="19.350000000000001" customHeight="1" x14ac:dyDescent="0.25">
      <c r="A98" s="128" t="s">
        <v>261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30" t="s">
        <v>262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37</v>
      </c>
      <c r="B100" s="133">
        <v>37</v>
      </c>
      <c r="C100" s="134" t="s">
        <v>173</v>
      </c>
      <c r="D100" s="135" t="s">
        <v>74</v>
      </c>
      <c r="E100" s="136">
        <v>1010.59</v>
      </c>
      <c r="F100" s="137" t="s">
        <v>175</v>
      </c>
      <c r="G100" s="136">
        <v>5.16</v>
      </c>
      <c r="H100" s="136" t="s">
        <v>263</v>
      </c>
      <c r="I100" s="136" t="s">
        <v>264</v>
      </c>
      <c r="J100" s="136"/>
      <c r="K100" s="136" t="s">
        <v>265</v>
      </c>
      <c r="L100" s="137" t="s">
        <v>266</v>
      </c>
      <c r="M100" s="137"/>
      <c r="N100" s="137" t="s">
        <v>80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45.6" x14ac:dyDescent="0.25">
      <c r="A101" s="132">
        <v>38</v>
      </c>
      <c r="B101" s="133">
        <v>38</v>
      </c>
      <c r="C101" s="134" t="s">
        <v>92</v>
      </c>
      <c r="D101" s="135" t="s">
        <v>93</v>
      </c>
      <c r="E101" s="136">
        <v>29.3</v>
      </c>
      <c r="F101" s="137" t="s">
        <v>94</v>
      </c>
      <c r="G101" s="136"/>
      <c r="H101" s="136">
        <v>29</v>
      </c>
      <c r="I101" s="136" t="s">
        <v>95</v>
      </c>
      <c r="J101" s="136"/>
      <c r="K101" s="136">
        <v>75</v>
      </c>
      <c r="L101" s="137" t="s">
        <v>96</v>
      </c>
      <c r="M101" s="137"/>
      <c r="N101" s="137" t="s">
        <v>86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18.45" customHeight="1" x14ac:dyDescent="0.25">
      <c r="A102" s="130" t="s">
        <v>267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68.400000000000006" x14ac:dyDescent="0.25">
      <c r="A103" s="132">
        <v>39</v>
      </c>
      <c r="B103" s="133">
        <v>39</v>
      </c>
      <c r="C103" s="134" t="s">
        <v>106</v>
      </c>
      <c r="D103" s="135" t="s">
        <v>74</v>
      </c>
      <c r="E103" s="136">
        <v>4104.3</v>
      </c>
      <c r="F103" s="137" t="s">
        <v>107</v>
      </c>
      <c r="G103" s="136">
        <v>1.03</v>
      </c>
      <c r="H103" s="136" t="s">
        <v>108</v>
      </c>
      <c r="I103" s="136" t="s">
        <v>109</v>
      </c>
      <c r="J103" s="136"/>
      <c r="K103" s="136" t="s">
        <v>110</v>
      </c>
      <c r="L103" s="137" t="s">
        <v>111</v>
      </c>
      <c r="M103" s="137"/>
      <c r="N103" s="137" t="s">
        <v>80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268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57" x14ac:dyDescent="0.25">
      <c r="A105" s="132">
        <v>40</v>
      </c>
      <c r="B105" s="133">
        <v>40</v>
      </c>
      <c r="C105" s="134" t="s">
        <v>181</v>
      </c>
      <c r="D105" s="135" t="s">
        <v>182</v>
      </c>
      <c r="E105" s="136">
        <v>508.07</v>
      </c>
      <c r="F105" s="137" t="s">
        <v>183</v>
      </c>
      <c r="G105" s="136">
        <v>1.03</v>
      </c>
      <c r="H105" s="136" t="s">
        <v>184</v>
      </c>
      <c r="I105" s="136" t="s">
        <v>185</v>
      </c>
      <c r="J105" s="136"/>
      <c r="K105" s="136" t="s">
        <v>186</v>
      </c>
      <c r="L105" s="137" t="s">
        <v>187</v>
      </c>
      <c r="M105" s="137"/>
      <c r="N105" s="137" t="s">
        <v>80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269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114" x14ac:dyDescent="0.25">
      <c r="A107" s="132">
        <v>41</v>
      </c>
      <c r="B107" s="133">
        <v>41</v>
      </c>
      <c r="C107" s="134" t="s">
        <v>270</v>
      </c>
      <c r="D107" s="135" t="s">
        <v>271</v>
      </c>
      <c r="E107" s="136">
        <v>5148.1400000000003</v>
      </c>
      <c r="F107" s="137" t="s">
        <v>272</v>
      </c>
      <c r="G107" s="136">
        <v>76.17</v>
      </c>
      <c r="H107" s="136" t="s">
        <v>273</v>
      </c>
      <c r="I107" s="136" t="s">
        <v>274</v>
      </c>
      <c r="J107" s="136">
        <v>2</v>
      </c>
      <c r="K107" s="136" t="s">
        <v>275</v>
      </c>
      <c r="L107" s="137" t="s">
        <v>276</v>
      </c>
      <c r="M107" s="137"/>
      <c r="N107" s="137" t="s">
        <v>80</v>
      </c>
      <c r="O107" s="137"/>
      <c r="P107" s="137"/>
      <c r="Q107" s="137"/>
      <c r="R107" s="137"/>
      <c r="S107" s="137"/>
      <c r="T107" s="137"/>
      <c r="U107" s="137"/>
      <c r="V107" s="137">
        <v>12</v>
      </c>
    </row>
    <row r="108" spans="1:22" ht="34.200000000000003" x14ac:dyDescent="0.25">
      <c r="A108" s="132">
        <v>42</v>
      </c>
      <c r="B108" s="133">
        <v>42</v>
      </c>
      <c r="C108" s="134" t="s">
        <v>204</v>
      </c>
      <c r="D108" s="135" t="s">
        <v>210</v>
      </c>
      <c r="E108" s="136">
        <v>16.920000000000002</v>
      </c>
      <c r="F108" s="137" t="s">
        <v>206</v>
      </c>
      <c r="G108" s="136"/>
      <c r="H108" s="136">
        <v>51</v>
      </c>
      <c r="I108" s="136" t="s">
        <v>277</v>
      </c>
      <c r="J108" s="136"/>
      <c r="K108" s="136">
        <v>143</v>
      </c>
      <c r="L108" s="137" t="s">
        <v>278</v>
      </c>
      <c r="M108" s="137"/>
      <c r="N108" s="137" t="s">
        <v>86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57" x14ac:dyDescent="0.25">
      <c r="A109" s="132">
        <v>43</v>
      </c>
      <c r="B109" s="133">
        <v>43</v>
      </c>
      <c r="C109" s="134" t="s">
        <v>209</v>
      </c>
      <c r="D109" s="135" t="s">
        <v>215</v>
      </c>
      <c r="E109" s="136">
        <v>12.46</v>
      </c>
      <c r="F109" s="137" t="s">
        <v>211</v>
      </c>
      <c r="G109" s="136"/>
      <c r="H109" s="136">
        <v>25</v>
      </c>
      <c r="I109" s="136" t="s">
        <v>279</v>
      </c>
      <c r="J109" s="136"/>
      <c r="K109" s="136">
        <v>58</v>
      </c>
      <c r="L109" s="137" t="s">
        <v>280</v>
      </c>
      <c r="M109" s="137"/>
      <c r="N109" s="137" t="s">
        <v>86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45.6" x14ac:dyDescent="0.25">
      <c r="A110" s="132">
        <v>44</v>
      </c>
      <c r="B110" s="133">
        <v>44</v>
      </c>
      <c r="C110" s="134" t="s">
        <v>214</v>
      </c>
      <c r="D110" s="135" t="s">
        <v>93</v>
      </c>
      <c r="E110" s="136">
        <v>2.4500000000000002</v>
      </c>
      <c r="F110" s="137" t="s">
        <v>216</v>
      </c>
      <c r="G110" s="136"/>
      <c r="H110" s="136">
        <v>2</v>
      </c>
      <c r="I110" s="136" t="s">
        <v>221</v>
      </c>
      <c r="J110" s="136"/>
      <c r="K110" s="136">
        <v>6</v>
      </c>
      <c r="L110" s="137" t="s">
        <v>281</v>
      </c>
      <c r="M110" s="137"/>
      <c r="N110" s="137" t="s">
        <v>86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282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57" x14ac:dyDescent="0.25">
      <c r="A112" s="132">
        <v>45</v>
      </c>
      <c r="B112" s="133">
        <v>45</v>
      </c>
      <c r="C112" s="134" t="s">
        <v>283</v>
      </c>
      <c r="D112" s="135" t="s">
        <v>74</v>
      </c>
      <c r="E112" s="136">
        <v>317.45999999999998</v>
      </c>
      <c r="F112" s="137">
        <v>317.45999999999998</v>
      </c>
      <c r="G112" s="136"/>
      <c r="H112" s="136" t="s">
        <v>284</v>
      </c>
      <c r="I112" s="136">
        <v>3</v>
      </c>
      <c r="J112" s="136"/>
      <c r="K112" s="136" t="s">
        <v>285</v>
      </c>
      <c r="L112" s="137">
        <v>35</v>
      </c>
      <c r="M112" s="137"/>
      <c r="N112" s="137" t="s">
        <v>80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18.45" customHeight="1" x14ac:dyDescent="0.25">
      <c r="A113" s="130" t="s">
        <v>286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68.400000000000006" x14ac:dyDescent="0.25">
      <c r="A114" s="132">
        <v>46</v>
      </c>
      <c r="B114" s="133">
        <v>46</v>
      </c>
      <c r="C114" s="134" t="s">
        <v>97</v>
      </c>
      <c r="D114" s="135" t="s">
        <v>174</v>
      </c>
      <c r="E114" s="136">
        <v>2250.2399999999998</v>
      </c>
      <c r="F114" s="137" t="s">
        <v>98</v>
      </c>
      <c r="G114" s="136" t="s">
        <v>99</v>
      </c>
      <c r="H114" s="136" t="s">
        <v>250</v>
      </c>
      <c r="I114" s="136" t="s">
        <v>251</v>
      </c>
      <c r="J114" s="136"/>
      <c r="K114" s="136" t="s">
        <v>252</v>
      </c>
      <c r="L114" s="137" t="s">
        <v>253</v>
      </c>
      <c r="M114" s="137"/>
      <c r="N114" s="137" t="s">
        <v>80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79.8" x14ac:dyDescent="0.25">
      <c r="A115" s="138">
        <v>47</v>
      </c>
      <c r="B115" s="139">
        <v>47</v>
      </c>
      <c r="C115" s="140" t="s">
        <v>287</v>
      </c>
      <c r="D115" s="141" t="s">
        <v>271</v>
      </c>
      <c r="E115" s="142">
        <v>2435.67</v>
      </c>
      <c r="F115" s="143" t="s">
        <v>288</v>
      </c>
      <c r="G115" s="142" t="s">
        <v>289</v>
      </c>
      <c r="H115" s="142" t="s">
        <v>290</v>
      </c>
      <c r="I115" s="142" t="s">
        <v>291</v>
      </c>
      <c r="J115" s="142">
        <v>2</v>
      </c>
      <c r="K115" s="142" t="s">
        <v>292</v>
      </c>
      <c r="L115" s="143" t="s">
        <v>293</v>
      </c>
      <c r="M115" s="143"/>
      <c r="N115" s="143" t="s">
        <v>80</v>
      </c>
      <c r="O115" s="143"/>
      <c r="P115" s="143"/>
      <c r="Q115" s="143"/>
      <c r="R115" s="143"/>
      <c r="S115" s="143"/>
      <c r="T115" s="143"/>
      <c r="U115" s="143"/>
      <c r="V115" s="143">
        <v>9</v>
      </c>
    </row>
    <row r="116" spans="1:22" ht="19.350000000000001" customHeight="1" x14ac:dyDescent="0.25">
      <c r="A116" s="128" t="s">
        <v>294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18.45" customHeight="1" x14ac:dyDescent="0.25">
      <c r="A117" s="130" t="s">
        <v>295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79.8" x14ac:dyDescent="0.25">
      <c r="A118" s="132">
        <v>48</v>
      </c>
      <c r="B118" s="133">
        <v>48</v>
      </c>
      <c r="C118" s="134" t="s">
        <v>287</v>
      </c>
      <c r="D118" s="135" t="s">
        <v>174</v>
      </c>
      <c r="E118" s="136">
        <v>2435.67</v>
      </c>
      <c r="F118" s="137" t="s">
        <v>288</v>
      </c>
      <c r="G118" s="136" t="s">
        <v>289</v>
      </c>
      <c r="H118" s="136" t="s">
        <v>296</v>
      </c>
      <c r="I118" s="136" t="s">
        <v>297</v>
      </c>
      <c r="J118" s="136">
        <v>1</v>
      </c>
      <c r="K118" s="136" t="s">
        <v>298</v>
      </c>
      <c r="L118" s="137" t="s">
        <v>299</v>
      </c>
      <c r="M118" s="137"/>
      <c r="N118" s="137" t="s">
        <v>80</v>
      </c>
      <c r="O118" s="137"/>
      <c r="P118" s="137"/>
      <c r="Q118" s="137"/>
      <c r="R118" s="137"/>
      <c r="S118" s="137"/>
      <c r="T118" s="137"/>
      <c r="U118" s="137"/>
      <c r="V118" s="137">
        <v>6</v>
      </c>
    </row>
    <row r="119" spans="1:22" ht="68.400000000000006" x14ac:dyDescent="0.25">
      <c r="A119" s="132">
        <v>49</v>
      </c>
      <c r="B119" s="133">
        <v>49</v>
      </c>
      <c r="C119" s="134" t="s">
        <v>97</v>
      </c>
      <c r="D119" s="135" t="s">
        <v>174</v>
      </c>
      <c r="E119" s="136">
        <v>2250.2399999999998</v>
      </c>
      <c r="F119" s="137" t="s">
        <v>98</v>
      </c>
      <c r="G119" s="136" t="s">
        <v>99</v>
      </c>
      <c r="H119" s="136" t="s">
        <v>250</v>
      </c>
      <c r="I119" s="136" t="s">
        <v>251</v>
      </c>
      <c r="J119" s="136"/>
      <c r="K119" s="136" t="s">
        <v>252</v>
      </c>
      <c r="L119" s="137" t="s">
        <v>253</v>
      </c>
      <c r="M119" s="137"/>
      <c r="N119" s="137" t="s">
        <v>80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18.45" customHeight="1" x14ac:dyDescent="0.25">
      <c r="A120" s="130" t="s">
        <v>267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68.400000000000006" x14ac:dyDescent="0.25">
      <c r="A121" s="132">
        <v>50</v>
      </c>
      <c r="B121" s="133">
        <v>50</v>
      </c>
      <c r="C121" s="134" t="s">
        <v>300</v>
      </c>
      <c r="D121" s="135" t="s">
        <v>74</v>
      </c>
      <c r="E121" s="136">
        <v>1582.09</v>
      </c>
      <c r="F121" s="137" t="s">
        <v>301</v>
      </c>
      <c r="G121" s="136">
        <v>5.16</v>
      </c>
      <c r="H121" s="136" t="s">
        <v>302</v>
      </c>
      <c r="I121" s="136" t="s">
        <v>303</v>
      </c>
      <c r="J121" s="136"/>
      <c r="K121" s="136" t="s">
        <v>304</v>
      </c>
      <c r="L121" s="137" t="s">
        <v>305</v>
      </c>
      <c r="M121" s="137"/>
      <c r="N121" s="137" t="s">
        <v>80</v>
      </c>
      <c r="O121" s="137"/>
      <c r="P121" s="137"/>
      <c r="Q121" s="137"/>
      <c r="R121" s="137"/>
      <c r="S121" s="137"/>
      <c r="T121" s="137"/>
      <c r="U121" s="137"/>
      <c r="V121" s="137"/>
    </row>
    <row r="122" spans="1:22" ht="18.45" customHeight="1" x14ac:dyDescent="0.25">
      <c r="A122" s="130" t="s">
        <v>306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57" x14ac:dyDescent="0.25">
      <c r="A123" s="138">
        <v>51</v>
      </c>
      <c r="B123" s="139">
        <v>51</v>
      </c>
      <c r="C123" s="140" t="s">
        <v>307</v>
      </c>
      <c r="D123" s="141" t="s">
        <v>74</v>
      </c>
      <c r="E123" s="142">
        <v>317.45999999999998</v>
      </c>
      <c r="F123" s="143">
        <v>317.45999999999998</v>
      </c>
      <c r="G123" s="142"/>
      <c r="H123" s="142" t="s">
        <v>284</v>
      </c>
      <c r="I123" s="142">
        <v>3</v>
      </c>
      <c r="J123" s="142"/>
      <c r="K123" s="142" t="s">
        <v>285</v>
      </c>
      <c r="L123" s="143">
        <v>35</v>
      </c>
      <c r="M123" s="143"/>
      <c r="N123" s="143" t="s">
        <v>80</v>
      </c>
      <c r="O123" s="143"/>
      <c r="P123" s="143"/>
      <c r="Q123" s="143"/>
      <c r="R123" s="143"/>
      <c r="S123" s="143"/>
      <c r="T123" s="143"/>
      <c r="U123" s="143"/>
      <c r="V123" s="143"/>
    </row>
    <row r="124" spans="1:22" ht="19.350000000000001" customHeight="1" x14ac:dyDescent="0.25">
      <c r="A124" s="128" t="s">
        <v>308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30" t="s">
        <v>172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57" x14ac:dyDescent="0.25">
      <c r="A126" s="132">
        <v>52</v>
      </c>
      <c r="B126" s="133">
        <v>52</v>
      </c>
      <c r="C126" s="134" t="s">
        <v>309</v>
      </c>
      <c r="D126" s="135" t="s">
        <v>74</v>
      </c>
      <c r="E126" s="136">
        <v>3322.09</v>
      </c>
      <c r="F126" s="137" t="s">
        <v>310</v>
      </c>
      <c r="G126" s="136">
        <v>5.16</v>
      </c>
      <c r="H126" s="136" t="s">
        <v>311</v>
      </c>
      <c r="I126" s="136" t="s">
        <v>312</v>
      </c>
      <c r="J126" s="136"/>
      <c r="K126" s="136" t="s">
        <v>313</v>
      </c>
      <c r="L126" s="137" t="s">
        <v>314</v>
      </c>
      <c r="M126" s="137"/>
      <c r="N126" s="137" t="s">
        <v>80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18.45" customHeight="1" x14ac:dyDescent="0.25">
      <c r="A127" s="130" t="s">
        <v>295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53</v>
      </c>
      <c r="B128" s="133">
        <v>53</v>
      </c>
      <c r="C128" s="134" t="s">
        <v>315</v>
      </c>
      <c r="D128" s="135" t="s">
        <v>316</v>
      </c>
      <c r="E128" s="136">
        <v>3.95</v>
      </c>
      <c r="F128" s="137">
        <v>3.95</v>
      </c>
      <c r="G128" s="136"/>
      <c r="H128" s="136" t="s">
        <v>247</v>
      </c>
      <c r="I128" s="136">
        <v>1</v>
      </c>
      <c r="J128" s="136"/>
      <c r="K128" s="136" t="s">
        <v>248</v>
      </c>
      <c r="L128" s="137">
        <v>7</v>
      </c>
      <c r="M128" s="137"/>
      <c r="N128" s="137" t="s">
        <v>80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317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68.400000000000006" x14ac:dyDescent="0.25">
      <c r="A130" s="132">
        <v>54</v>
      </c>
      <c r="B130" s="133">
        <v>54</v>
      </c>
      <c r="C130" s="134" t="s">
        <v>315</v>
      </c>
      <c r="D130" s="135" t="s">
        <v>316</v>
      </c>
      <c r="E130" s="136">
        <v>3.95</v>
      </c>
      <c r="F130" s="137">
        <v>3.95</v>
      </c>
      <c r="G130" s="136"/>
      <c r="H130" s="136" t="s">
        <v>247</v>
      </c>
      <c r="I130" s="136">
        <v>1</v>
      </c>
      <c r="J130" s="136"/>
      <c r="K130" s="136" t="s">
        <v>248</v>
      </c>
      <c r="L130" s="137">
        <v>7</v>
      </c>
      <c r="M130" s="137"/>
      <c r="N130" s="137" t="s">
        <v>80</v>
      </c>
      <c r="O130" s="137"/>
      <c r="P130" s="137"/>
      <c r="Q130" s="137"/>
      <c r="R130" s="137"/>
      <c r="S130" s="137"/>
      <c r="T130" s="137"/>
      <c r="U130" s="137"/>
      <c r="V130" s="137"/>
    </row>
    <row r="131" spans="1:22" ht="18.45" customHeight="1" x14ac:dyDescent="0.25">
      <c r="A131" s="130" t="s">
        <v>72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</row>
    <row r="132" spans="1:22" ht="57" x14ac:dyDescent="0.25">
      <c r="A132" s="132">
        <v>55</v>
      </c>
      <c r="B132" s="133">
        <v>55</v>
      </c>
      <c r="C132" s="134" t="s">
        <v>181</v>
      </c>
      <c r="D132" s="135" t="s">
        <v>182</v>
      </c>
      <c r="E132" s="136">
        <v>508.07</v>
      </c>
      <c r="F132" s="137" t="s">
        <v>183</v>
      </c>
      <c r="G132" s="136">
        <v>1.03</v>
      </c>
      <c r="H132" s="136" t="s">
        <v>184</v>
      </c>
      <c r="I132" s="136" t="s">
        <v>185</v>
      </c>
      <c r="J132" s="136"/>
      <c r="K132" s="136" t="s">
        <v>186</v>
      </c>
      <c r="L132" s="137" t="s">
        <v>187</v>
      </c>
      <c r="M132" s="137"/>
      <c r="N132" s="137" t="s">
        <v>80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18.45" customHeight="1" x14ac:dyDescent="0.25">
      <c r="A133" s="130" t="s">
        <v>318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114" x14ac:dyDescent="0.25">
      <c r="A134" s="132">
        <v>56</v>
      </c>
      <c r="B134" s="133">
        <v>56</v>
      </c>
      <c r="C134" s="134" t="s">
        <v>319</v>
      </c>
      <c r="D134" s="135" t="s">
        <v>120</v>
      </c>
      <c r="E134" s="136">
        <v>3668.77</v>
      </c>
      <c r="F134" s="137" t="s">
        <v>320</v>
      </c>
      <c r="G134" s="136" t="s">
        <v>321</v>
      </c>
      <c r="H134" s="136" t="s">
        <v>322</v>
      </c>
      <c r="I134" s="136" t="s">
        <v>323</v>
      </c>
      <c r="J134" s="136" t="s">
        <v>324</v>
      </c>
      <c r="K134" s="136" t="s">
        <v>325</v>
      </c>
      <c r="L134" s="137" t="s">
        <v>326</v>
      </c>
      <c r="M134" s="137"/>
      <c r="N134" s="137" t="s">
        <v>80</v>
      </c>
      <c r="O134" s="137"/>
      <c r="P134" s="137"/>
      <c r="Q134" s="137"/>
      <c r="R134" s="137"/>
      <c r="S134" s="137"/>
      <c r="T134" s="137"/>
      <c r="U134" s="137"/>
      <c r="V134" s="137" t="s">
        <v>327</v>
      </c>
    </row>
    <row r="135" spans="1:22" ht="57" x14ac:dyDescent="0.25">
      <c r="A135" s="132">
        <v>57</v>
      </c>
      <c r="B135" s="133">
        <v>57</v>
      </c>
      <c r="C135" s="134" t="s">
        <v>113</v>
      </c>
      <c r="D135" s="135" t="s">
        <v>114</v>
      </c>
      <c r="E135" s="136">
        <v>1170.06</v>
      </c>
      <c r="F135" s="137">
        <v>1094.5</v>
      </c>
      <c r="G135" s="136" t="s">
        <v>115</v>
      </c>
      <c r="H135" s="136" t="s">
        <v>116</v>
      </c>
      <c r="I135" s="136">
        <v>11</v>
      </c>
      <c r="J135" s="136">
        <v>1</v>
      </c>
      <c r="K135" s="136" t="s">
        <v>117</v>
      </c>
      <c r="L135" s="137">
        <v>121</v>
      </c>
      <c r="M135" s="137"/>
      <c r="N135" s="137" t="s">
        <v>80</v>
      </c>
      <c r="O135" s="137"/>
      <c r="P135" s="137"/>
      <c r="Q135" s="137"/>
      <c r="R135" s="137"/>
      <c r="S135" s="137"/>
      <c r="T135" s="137"/>
      <c r="U135" s="137"/>
      <c r="V135" s="137" t="s">
        <v>118</v>
      </c>
    </row>
    <row r="136" spans="1:22" ht="68.400000000000006" x14ac:dyDescent="0.25">
      <c r="A136" s="132">
        <v>58</v>
      </c>
      <c r="B136" s="133">
        <v>58</v>
      </c>
      <c r="C136" s="134" t="s">
        <v>97</v>
      </c>
      <c r="D136" s="135" t="s">
        <v>174</v>
      </c>
      <c r="E136" s="136">
        <v>2250.2399999999998</v>
      </c>
      <c r="F136" s="137" t="s">
        <v>98</v>
      </c>
      <c r="G136" s="136" t="s">
        <v>99</v>
      </c>
      <c r="H136" s="136" t="s">
        <v>250</v>
      </c>
      <c r="I136" s="136" t="s">
        <v>251</v>
      </c>
      <c r="J136" s="136"/>
      <c r="K136" s="136" t="s">
        <v>252</v>
      </c>
      <c r="L136" s="137" t="s">
        <v>253</v>
      </c>
      <c r="M136" s="137"/>
      <c r="N136" s="137" t="s">
        <v>80</v>
      </c>
      <c r="O136" s="137"/>
      <c r="P136" s="137"/>
      <c r="Q136" s="137"/>
      <c r="R136" s="137"/>
      <c r="S136" s="137"/>
      <c r="T136" s="137"/>
      <c r="U136" s="137"/>
      <c r="V136" s="137"/>
    </row>
    <row r="137" spans="1:22" ht="18.45" customHeight="1" x14ac:dyDescent="0.25">
      <c r="A137" s="130" t="s">
        <v>317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57" x14ac:dyDescent="0.25">
      <c r="A138" s="132">
        <v>59</v>
      </c>
      <c r="B138" s="133">
        <v>59</v>
      </c>
      <c r="C138" s="134" t="s">
        <v>113</v>
      </c>
      <c r="D138" s="135" t="s">
        <v>114</v>
      </c>
      <c r="E138" s="136">
        <v>1170.06</v>
      </c>
      <c r="F138" s="137">
        <v>1094.5</v>
      </c>
      <c r="G138" s="136" t="s">
        <v>115</v>
      </c>
      <c r="H138" s="136" t="s">
        <v>116</v>
      </c>
      <c r="I138" s="136">
        <v>11</v>
      </c>
      <c r="J138" s="136">
        <v>1</v>
      </c>
      <c r="K138" s="136" t="s">
        <v>117</v>
      </c>
      <c r="L138" s="137">
        <v>121</v>
      </c>
      <c r="M138" s="137"/>
      <c r="N138" s="137" t="s">
        <v>80</v>
      </c>
      <c r="O138" s="137"/>
      <c r="P138" s="137"/>
      <c r="Q138" s="137"/>
      <c r="R138" s="137"/>
      <c r="S138" s="137"/>
      <c r="T138" s="137"/>
      <c r="U138" s="137"/>
      <c r="V138" s="137" t="s">
        <v>118</v>
      </c>
    </row>
    <row r="139" spans="1:22" ht="18.45" customHeight="1" x14ac:dyDescent="0.25">
      <c r="A139" s="130" t="s">
        <v>318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68.400000000000006" x14ac:dyDescent="0.25">
      <c r="A140" s="132">
        <v>60</v>
      </c>
      <c r="B140" s="133">
        <v>60</v>
      </c>
      <c r="C140" s="134" t="s">
        <v>97</v>
      </c>
      <c r="D140" s="135" t="s">
        <v>174</v>
      </c>
      <c r="E140" s="136">
        <v>2250.2399999999998</v>
      </c>
      <c r="F140" s="137" t="s">
        <v>98</v>
      </c>
      <c r="G140" s="136" t="s">
        <v>99</v>
      </c>
      <c r="H140" s="136" t="s">
        <v>250</v>
      </c>
      <c r="I140" s="136" t="s">
        <v>251</v>
      </c>
      <c r="J140" s="136"/>
      <c r="K140" s="136" t="s">
        <v>252</v>
      </c>
      <c r="L140" s="137" t="s">
        <v>253</v>
      </c>
      <c r="M140" s="137"/>
      <c r="N140" s="137" t="s">
        <v>80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114" x14ac:dyDescent="0.25">
      <c r="A141" s="132">
        <v>61</v>
      </c>
      <c r="B141" s="133">
        <v>61</v>
      </c>
      <c r="C141" s="134" t="s">
        <v>319</v>
      </c>
      <c r="D141" s="135" t="s">
        <v>120</v>
      </c>
      <c r="E141" s="136">
        <v>3668.77</v>
      </c>
      <c r="F141" s="137" t="s">
        <v>320</v>
      </c>
      <c r="G141" s="136" t="s">
        <v>321</v>
      </c>
      <c r="H141" s="136" t="s">
        <v>322</v>
      </c>
      <c r="I141" s="136" t="s">
        <v>323</v>
      </c>
      <c r="J141" s="136" t="s">
        <v>324</v>
      </c>
      <c r="K141" s="136" t="s">
        <v>325</v>
      </c>
      <c r="L141" s="137" t="s">
        <v>326</v>
      </c>
      <c r="M141" s="137"/>
      <c r="N141" s="137" t="s">
        <v>80</v>
      </c>
      <c r="O141" s="137"/>
      <c r="P141" s="137"/>
      <c r="Q141" s="137"/>
      <c r="R141" s="137"/>
      <c r="S141" s="137"/>
      <c r="T141" s="137"/>
      <c r="U141" s="137"/>
      <c r="V141" s="137" t="s">
        <v>327</v>
      </c>
    </row>
    <row r="142" spans="1:22" ht="79.8" x14ac:dyDescent="0.25">
      <c r="A142" s="132">
        <v>62</v>
      </c>
      <c r="B142" s="133">
        <v>62</v>
      </c>
      <c r="C142" s="134" t="s">
        <v>287</v>
      </c>
      <c r="D142" s="135" t="s">
        <v>328</v>
      </c>
      <c r="E142" s="136">
        <v>2435.67</v>
      </c>
      <c r="F142" s="137" t="s">
        <v>288</v>
      </c>
      <c r="G142" s="136" t="s">
        <v>289</v>
      </c>
      <c r="H142" s="136" t="s">
        <v>329</v>
      </c>
      <c r="I142" s="136" t="s">
        <v>330</v>
      </c>
      <c r="J142" s="136"/>
      <c r="K142" s="136" t="s">
        <v>331</v>
      </c>
      <c r="L142" s="137" t="s">
        <v>332</v>
      </c>
      <c r="M142" s="137"/>
      <c r="N142" s="137" t="s">
        <v>80</v>
      </c>
      <c r="O142" s="137"/>
      <c r="P142" s="137"/>
      <c r="Q142" s="137"/>
      <c r="R142" s="137"/>
      <c r="S142" s="137"/>
      <c r="T142" s="137"/>
      <c r="U142" s="137"/>
      <c r="V142" s="137">
        <v>2</v>
      </c>
    </row>
    <row r="143" spans="1:22" ht="18.45" customHeight="1" x14ac:dyDescent="0.25">
      <c r="A143" s="130" t="s">
        <v>333</v>
      </c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</row>
    <row r="144" spans="1:22" ht="57" x14ac:dyDescent="0.25">
      <c r="A144" s="132">
        <v>63</v>
      </c>
      <c r="B144" s="133">
        <v>63</v>
      </c>
      <c r="C144" s="134" t="s">
        <v>334</v>
      </c>
      <c r="D144" s="135" t="s">
        <v>335</v>
      </c>
      <c r="E144" s="136">
        <v>1010.59</v>
      </c>
      <c r="F144" s="137" t="s">
        <v>175</v>
      </c>
      <c r="G144" s="136">
        <v>5.16</v>
      </c>
      <c r="H144" s="136" t="s">
        <v>336</v>
      </c>
      <c r="I144" s="136" t="s">
        <v>337</v>
      </c>
      <c r="J144" s="136"/>
      <c r="K144" s="136" t="s">
        <v>338</v>
      </c>
      <c r="L144" s="137" t="s">
        <v>339</v>
      </c>
      <c r="M144" s="137"/>
      <c r="N144" s="137" t="s">
        <v>80</v>
      </c>
      <c r="O144" s="137"/>
      <c r="P144" s="137"/>
      <c r="Q144" s="137"/>
      <c r="R144" s="137"/>
      <c r="S144" s="137"/>
      <c r="T144" s="137"/>
      <c r="U144" s="137"/>
      <c r="V144" s="137">
        <v>1</v>
      </c>
    </row>
    <row r="145" spans="1:22" ht="18.45" customHeight="1" x14ac:dyDescent="0.25">
      <c r="A145" s="130" t="s">
        <v>340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68.400000000000006" x14ac:dyDescent="0.25">
      <c r="A146" s="132">
        <v>64</v>
      </c>
      <c r="B146" s="133">
        <v>64</v>
      </c>
      <c r="C146" s="134" t="s">
        <v>173</v>
      </c>
      <c r="D146" s="135" t="s">
        <v>74</v>
      </c>
      <c r="E146" s="136">
        <v>1010.59</v>
      </c>
      <c r="F146" s="137" t="s">
        <v>175</v>
      </c>
      <c r="G146" s="136">
        <v>5.16</v>
      </c>
      <c r="H146" s="136" t="s">
        <v>263</v>
      </c>
      <c r="I146" s="136" t="s">
        <v>264</v>
      </c>
      <c r="J146" s="136"/>
      <c r="K146" s="136" t="s">
        <v>265</v>
      </c>
      <c r="L146" s="137" t="s">
        <v>266</v>
      </c>
      <c r="M146" s="137"/>
      <c r="N146" s="137" t="s">
        <v>80</v>
      </c>
      <c r="O146" s="137"/>
      <c r="P146" s="137"/>
      <c r="Q146" s="137"/>
      <c r="R146" s="137"/>
      <c r="S146" s="137"/>
      <c r="T146" s="137"/>
      <c r="U146" s="137"/>
      <c r="V146" s="137"/>
    </row>
    <row r="147" spans="1:22" ht="45.6" x14ac:dyDescent="0.25">
      <c r="A147" s="132">
        <v>65</v>
      </c>
      <c r="B147" s="133">
        <v>65</v>
      </c>
      <c r="C147" s="134" t="s">
        <v>92</v>
      </c>
      <c r="D147" s="135" t="s">
        <v>93</v>
      </c>
      <c r="E147" s="136">
        <v>29.3</v>
      </c>
      <c r="F147" s="137" t="s">
        <v>94</v>
      </c>
      <c r="G147" s="136"/>
      <c r="H147" s="136">
        <v>29</v>
      </c>
      <c r="I147" s="136" t="s">
        <v>95</v>
      </c>
      <c r="J147" s="136"/>
      <c r="K147" s="136">
        <v>75</v>
      </c>
      <c r="L147" s="137" t="s">
        <v>96</v>
      </c>
      <c r="M147" s="137"/>
      <c r="N147" s="137" t="s">
        <v>86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340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68.400000000000006" x14ac:dyDescent="0.25">
      <c r="A149" s="132">
        <v>66</v>
      </c>
      <c r="B149" s="133">
        <v>66</v>
      </c>
      <c r="C149" s="134" t="s">
        <v>173</v>
      </c>
      <c r="D149" s="135" t="s">
        <v>74</v>
      </c>
      <c r="E149" s="136">
        <v>1010.59</v>
      </c>
      <c r="F149" s="137" t="s">
        <v>175</v>
      </c>
      <c r="G149" s="136">
        <v>5.16</v>
      </c>
      <c r="H149" s="136" t="s">
        <v>263</v>
      </c>
      <c r="I149" s="136" t="s">
        <v>264</v>
      </c>
      <c r="J149" s="136"/>
      <c r="K149" s="136" t="s">
        <v>265</v>
      </c>
      <c r="L149" s="137" t="s">
        <v>266</v>
      </c>
      <c r="M149" s="137"/>
      <c r="N149" s="137" t="s">
        <v>80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45.6" x14ac:dyDescent="0.25">
      <c r="A150" s="138">
        <v>67</v>
      </c>
      <c r="B150" s="139">
        <v>67</v>
      </c>
      <c r="C150" s="140" t="s">
        <v>341</v>
      </c>
      <c r="D150" s="141" t="s">
        <v>93</v>
      </c>
      <c r="E150" s="142">
        <v>43.5</v>
      </c>
      <c r="F150" s="143" t="s">
        <v>342</v>
      </c>
      <c r="G150" s="142"/>
      <c r="H150" s="142">
        <v>44</v>
      </c>
      <c r="I150" s="142" t="s">
        <v>343</v>
      </c>
      <c r="J150" s="142"/>
      <c r="K150" s="142">
        <v>116</v>
      </c>
      <c r="L150" s="143" t="s">
        <v>344</v>
      </c>
      <c r="M150" s="143"/>
      <c r="N150" s="143" t="s">
        <v>86</v>
      </c>
      <c r="O150" s="143"/>
      <c r="P150" s="143"/>
      <c r="Q150" s="143"/>
      <c r="R150" s="143"/>
      <c r="S150" s="143"/>
      <c r="T150" s="143"/>
      <c r="U150" s="143"/>
      <c r="V150" s="143"/>
    </row>
    <row r="151" spans="1:22" ht="19.350000000000001" customHeight="1" x14ac:dyDescent="0.25">
      <c r="A151" s="128" t="s">
        <v>345</v>
      </c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</row>
    <row r="152" spans="1:22" ht="18.45" customHeight="1" x14ac:dyDescent="0.25">
      <c r="A152" s="130" t="s">
        <v>317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57" x14ac:dyDescent="0.25">
      <c r="A153" s="132">
        <v>68</v>
      </c>
      <c r="B153" s="133">
        <v>68</v>
      </c>
      <c r="C153" s="134" t="s">
        <v>113</v>
      </c>
      <c r="D153" s="135" t="s">
        <v>114</v>
      </c>
      <c r="E153" s="136">
        <v>1170.06</v>
      </c>
      <c r="F153" s="137">
        <v>1094.5</v>
      </c>
      <c r="G153" s="136" t="s">
        <v>115</v>
      </c>
      <c r="H153" s="136" t="s">
        <v>116</v>
      </c>
      <c r="I153" s="136">
        <v>11</v>
      </c>
      <c r="J153" s="136">
        <v>1</v>
      </c>
      <c r="K153" s="136" t="s">
        <v>117</v>
      </c>
      <c r="L153" s="137">
        <v>121</v>
      </c>
      <c r="M153" s="137"/>
      <c r="N153" s="137" t="s">
        <v>80</v>
      </c>
      <c r="O153" s="137"/>
      <c r="P153" s="137"/>
      <c r="Q153" s="137"/>
      <c r="R153" s="137"/>
      <c r="S153" s="137"/>
      <c r="T153" s="137"/>
      <c r="U153" s="137"/>
      <c r="V153" s="137" t="s">
        <v>118</v>
      </c>
    </row>
    <row r="154" spans="1:22" ht="57" x14ac:dyDescent="0.25">
      <c r="A154" s="132">
        <v>69</v>
      </c>
      <c r="B154" s="133">
        <v>69</v>
      </c>
      <c r="C154" s="134" t="s">
        <v>119</v>
      </c>
      <c r="D154" s="135" t="s">
        <v>120</v>
      </c>
      <c r="E154" s="136">
        <v>3427.26</v>
      </c>
      <c r="F154" s="137" t="s">
        <v>121</v>
      </c>
      <c r="G154" s="136" t="s">
        <v>122</v>
      </c>
      <c r="H154" s="136" t="s">
        <v>123</v>
      </c>
      <c r="I154" s="136" t="s">
        <v>124</v>
      </c>
      <c r="J154" s="136">
        <v>6</v>
      </c>
      <c r="K154" s="136" t="s">
        <v>125</v>
      </c>
      <c r="L154" s="137" t="s">
        <v>126</v>
      </c>
      <c r="M154" s="137"/>
      <c r="N154" s="137" t="s">
        <v>80</v>
      </c>
      <c r="O154" s="137"/>
      <c r="P154" s="137"/>
      <c r="Q154" s="137"/>
      <c r="R154" s="137"/>
      <c r="S154" s="137"/>
      <c r="T154" s="137"/>
      <c r="U154" s="137"/>
      <c r="V154" s="137" t="s">
        <v>127</v>
      </c>
    </row>
    <row r="155" spans="1:22" ht="18.45" customHeight="1" x14ac:dyDescent="0.25">
      <c r="A155" s="130" t="s">
        <v>317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79.8" x14ac:dyDescent="0.25">
      <c r="A156" s="132">
        <v>70</v>
      </c>
      <c r="B156" s="133">
        <v>70</v>
      </c>
      <c r="C156" s="134" t="s">
        <v>287</v>
      </c>
      <c r="D156" s="135" t="s">
        <v>271</v>
      </c>
      <c r="E156" s="136">
        <v>2435.67</v>
      </c>
      <c r="F156" s="137" t="s">
        <v>288</v>
      </c>
      <c r="G156" s="136" t="s">
        <v>289</v>
      </c>
      <c r="H156" s="136" t="s">
        <v>290</v>
      </c>
      <c r="I156" s="136" t="s">
        <v>291</v>
      </c>
      <c r="J156" s="136">
        <v>2</v>
      </c>
      <c r="K156" s="136" t="s">
        <v>292</v>
      </c>
      <c r="L156" s="137" t="s">
        <v>293</v>
      </c>
      <c r="M156" s="137"/>
      <c r="N156" s="137" t="s">
        <v>80</v>
      </c>
      <c r="O156" s="137"/>
      <c r="P156" s="137"/>
      <c r="Q156" s="137"/>
      <c r="R156" s="137"/>
      <c r="S156" s="137"/>
      <c r="T156" s="137"/>
      <c r="U156" s="137"/>
      <c r="V156" s="137">
        <v>9</v>
      </c>
    </row>
    <row r="157" spans="1:22" ht="45.6" x14ac:dyDescent="0.25">
      <c r="A157" s="132">
        <v>71</v>
      </c>
      <c r="B157" s="133">
        <v>71</v>
      </c>
      <c r="C157" s="134" t="s">
        <v>346</v>
      </c>
      <c r="D157" s="135" t="s">
        <v>347</v>
      </c>
      <c r="E157" s="136">
        <v>18.600000000000001</v>
      </c>
      <c r="F157" s="137" t="s">
        <v>348</v>
      </c>
      <c r="G157" s="136"/>
      <c r="H157" s="136">
        <v>130</v>
      </c>
      <c r="I157" s="136" t="s">
        <v>349</v>
      </c>
      <c r="J157" s="136"/>
      <c r="K157" s="136">
        <v>241</v>
      </c>
      <c r="L157" s="137" t="s">
        <v>350</v>
      </c>
      <c r="M157" s="137"/>
      <c r="N157" s="137" t="s">
        <v>86</v>
      </c>
      <c r="O157" s="137"/>
      <c r="P157" s="137"/>
      <c r="Q157" s="137"/>
      <c r="R157" s="137"/>
      <c r="S157" s="137"/>
      <c r="T157" s="137"/>
      <c r="U157" s="137"/>
      <c r="V157" s="137"/>
    </row>
    <row r="158" spans="1:22" ht="68.400000000000006" x14ac:dyDescent="0.25">
      <c r="A158" s="132">
        <v>72</v>
      </c>
      <c r="B158" s="133">
        <v>72</v>
      </c>
      <c r="C158" s="134" t="s">
        <v>173</v>
      </c>
      <c r="D158" s="135" t="s">
        <v>74</v>
      </c>
      <c r="E158" s="136">
        <v>1010.59</v>
      </c>
      <c r="F158" s="137" t="s">
        <v>175</v>
      </c>
      <c r="G158" s="136">
        <v>5.16</v>
      </c>
      <c r="H158" s="136" t="s">
        <v>263</v>
      </c>
      <c r="I158" s="136" t="s">
        <v>264</v>
      </c>
      <c r="J158" s="136"/>
      <c r="K158" s="136" t="s">
        <v>265</v>
      </c>
      <c r="L158" s="137" t="s">
        <v>266</v>
      </c>
      <c r="M158" s="137"/>
      <c r="N158" s="137" t="s">
        <v>80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45.6" x14ac:dyDescent="0.25">
      <c r="A159" s="132">
        <v>73</v>
      </c>
      <c r="B159" s="133">
        <v>73</v>
      </c>
      <c r="C159" s="134" t="s">
        <v>341</v>
      </c>
      <c r="D159" s="135" t="s">
        <v>93</v>
      </c>
      <c r="E159" s="136">
        <v>43.5</v>
      </c>
      <c r="F159" s="137" t="s">
        <v>342</v>
      </c>
      <c r="G159" s="136"/>
      <c r="H159" s="136">
        <v>44</v>
      </c>
      <c r="I159" s="136" t="s">
        <v>343</v>
      </c>
      <c r="J159" s="136"/>
      <c r="K159" s="136">
        <v>116</v>
      </c>
      <c r="L159" s="137" t="s">
        <v>344</v>
      </c>
      <c r="M159" s="137"/>
      <c r="N159" s="137" t="s">
        <v>86</v>
      </c>
      <c r="O159" s="137"/>
      <c r="P159" s="137"/>
      <c r="Q159" s="137"/>
      <c r="R159" s="137"/>
      <c r="S159" s="137"/>
      <c r="T159" s="137"/>
      <c r="U159" s="137"/>
      <c r="V159" s="137"/>
    </row>
    <row r="160" spans="1:22" ht="18.45" customHeight="1" x14ac:dyDescent="0.25">
      <c r="A160" s="130" t="s">
        <v>249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114" x14ac:dyDescent="0.25">
      <c r="A161" s="132">
        <v>74</v>
      </c>
      <c r="B161" s="133">
        <v>74</v>
      </c>
      <c r="C161" s="134" t="s">
        <v>270</v>
      </c>
      <c r="D161" s="135" t="s">
        <v>351</v>
      </c>
      <c r="E161" s="136">
        <v>5148.1400000000003</v>
      </c>
      <c r="F161" s="137" t="s">
        <v>272</v>
      </c>
      <c r="G161" s="136">
        <v>76.17</v>
      </c>
      <c r="H161" s="136" t="s">
        <v>352</v>
      </c>
      <c r="I161" s="136" t="s">
        <v>353</v>
      </c>
      <c r="J161" s="136">
        <v>6</v>
      </c>
      <c r="K161" s="136" t="s">
        <v>354</v>
      </c>
      <c r="L161" s="137" t="s">
        <v>355</v>
      </c>
      <c r="M161" s="137"/>
      <c r="N161" s="137" t="s">
        <v>80</v>
      </c>
      <c r="O161" s="137"/>
      <c r="P161" s="137"/>
      <c r="Q161" s="137"/>
      <c r="R161" s="137"/>
      <c r="S161" s="137"/>
      <c r="T161" s="137"/>
      <c r="U161" s="137"/>
      <c r="V161" s="137">
        <v>32</v>
      </c>
    </row>
    <row r="162" spans="1:22" ht="34.200000000000003" x14ac:dyDescent="0.25">
      <c r="A162" s="132">
        <v>75</v>
      </c>
      <c r="B162" s="133">
        <v>75</v>
      </c>
      <c r="C162" s="134" t="s">
        <v>204</v>
      </c>
      <c r="D162" s="135" t="s">
        <v>356</v>
      </c>
      <c r="E162" s="136">
        <v>16.920000000000002</v>
      </c>
      <c r="F162" s="137" t="s">
        <v>206</v>
      </c>
      <c r="G162" s="136"/>
      <c r="H162" s="136">
        <v>135</v>
      </c>
      <c r="I162" s="136" t="s">
        <v>357</v>
      </c>
      <c r="J162" s="136"/>
      <c r="K162" s="136">
        <v>381</v>
      </c>
      <c r="L162" s="137" t="s">
        <v>358</v>
      </c>
      <c r="M162" s="137"/>
      <c r="N162" s="137" t="s">
        <v>86</v>
      </c>
      <c r="O162" s="137"/>
      <c r="P162" s="137"/>
      <c r="Q162" s="137"/>
      <c r="R162" s="137"/>
      <c r="S162" s="137"/>
      <c r="T162" s="137"/>
      <c r="U162" s="137"/>
      <c r="V162" s="137"/>
    </row>
    <row r="163" spans="1:22" ht="57" x14ac:dyDescent="0.25">
      <c r="A163" s="132">
        <v>76</v>
      </c>
      <c r="B163" s="133">
        <v>76</v>
      </c>
      <c r="C163" s="134" t="s">
        <v>209</v>
      </c>
      <c r="D163" s="135" t="s">
        <v>347</v>
      </c>
      <c r="E163" s="136">
        <v>12.46</v>
      </c>
      <c r="F163" s="137" t="s">
        <v>211</v>
      </c>
      <c r="G163" s="136"/>
      <c r="H163" s="136">
        <v>87</v>
      </c>
      <c r="I163" s="136" t="s">
        <v>359</v>
      </c>
      <c r="J163" s="136"/>
      <c r="K163" s="136">
        <v>205</v>
      </c>
      <c r="L163" s="137" t="s">
        <v>360</v>
      </c>
      <c r="M163" s="137"/>
      <c r="N163" s="137" t="s">
        <v>86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45.6" x14ac:dyDescent="0.25">
      <c r="A164" s="132">
        <v>77</v>
      </c>
      <c r="B164" s="133">
        <v>77</v>
      </c>
      <c r="C164" s="134" t="s">
        <v>214</v>
      </c>
      <c r="D164" s="135" t="s">
        <v>361</v>
      </c>
      <c r="E164" s="136">
        <v>2.4500000000000002</v>
      </c>
      <c r="F164" s="137" t="s">
        <v>216</v>
      </c>
      <c r="G164" s="136"/>
      <c r="H164" s="136">
        <v>10</v>
      </c>
      <c r="I164" s="136" t="s">
        <v>362</v>
      </c>
      <c r="J164" s="136"/>
      <c r="K164" s="136">
        <v>25</v>
      </c>
      <c r="L164" s="137" t="s">
        <v>279</v>
      </c>
      <c r="M164" s="137"/>
      <c r="N164" s="137" t="s">
        <v>86</v>
      </c>
      <c r="O164" s="137"/>
      <c r="P164" s="137"/>
      <c r="Q164" s="137"/>
      <c r="R164" s="137"/>
      <c r="S164" s="137"/>
      <c r="T164" s="137"/>
      <c r="U164" s="137"/>
      <c r="V164" s="137"/>
    </row>
    <row r="165" spans="1:22" ht="45.6" x14ac:dyDescent="0.25">
      <c r="A165" s="132">
        <v>78</v>
      </c>
      <c r="B165" s="133">
        <v>78</v>
      </c>
      <c r="C165" s="134" t="s">
        <v>219</v>
      </c>
      <c r="D165" s="135" t="s">
        <v>93</v>
      </c>
      <c r="E165" s="136">
        <v>0.95</v>
      </c>
      <c r="F165" s="137" t="s">
        <v>220</v>
      </c>
      <c r="G165" s="136"/>
      <c r="H165" s="136">
        <v>1</v>
      </c>
      <c r="I165" s="136" t="s">
        <v>363</v>
      </c>
      <c r="J165" s="136"/>
      <c r="K165" s="136">
        <v>4</v>
      </c>
      <c r="L165" s="137" t="s">
        <v>364</v>
      </c>
      <c r="M165" s="137"/>
      <c r="N165" s="137" t="s">
        <v>86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18.45" customHeight="1" x14ac:dyDescent="0.25">
      <c r="A166" s="130" t="s">
        <v>365</v>
      </c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</row>
    <row r="167" spans="1:22" ht="68.400000000000006" x14ac:dyDescent="0.25">
      <c r="A167" s="132">
        <v>79</v>
      </c>
      <c r="B167" s="133">
        <v>79</v>
      </c>
      <c r="C167" s="134" t="s">
        <v>97</v>
      </c>
      <c r="D167" s="135" t="s">
        <v>74</v>
      </c>
      <c r="E167" s="136">
        <v>2250.2399999999998</v>
      </c>
      <c r="F167" s="137" t="s">
        <v>98</v>
      </c>
      <c r="G167" s="136" t="s">
        <v>99</v>
      </c>
      <c r="H167" s="136" t="s">
        <v>100</v>
      </c>
      <c r="I167" s="136" t="s">
        <v>101</v>
      </c>
      <c r="J167" s="136"/>
      <c r="K167" s="136" t="s">
        <v>102</v>
      </c>
      <c r="L167" s="137" t="s">
        <v>103</v>
      </c>
      <c r="M167" s="137"/>
      <c r="N167" s="137" t="s">
        <v>80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18.45" customHeight="1" x14ac:dyDescent="0.25">
      <c r="A168" s="130" t="s">
        <v>244</v>
      </c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</row>
    <row r="169" spans="1:22" ht="57" x14ac:dyDescent="0.25">
      <c r="A169" s="138">
        <v>80</v>
      </c>
      <c r="B169" s="139">
        <v>80</v>
      </c>
      <c r="C169" s="140" t="s">
        <v>181</v>
      </c>
      <c r="D169" s="141" t="s">
        <v>182</v>
      </c>
      <c r="E169" s="142">
        <v>508.07</v>
      </c>
      <c r="F169" s="143" t="s">
        <v>183</v>
      </c>
      <c r="G169" s="142">
        <v>1.03</v>
      </c>
      <c r="H169" s="142" t="s">
        <v>184</v>
      </c>
      <c r="I169" s="142" t="s">
        <v>185</v>
      </c>
      <c r="J169" s="142"/>
      <c r="K169" s="142" t="s">
        <v>186</v>
      </c>
      <c r="L169" s="143" t="s">
        <v>187</v>
      </c>
      <c r="M169" s="143"/>
      <c r="N169" s="143" t="s">
        <v>80</v>
      </c>
      <c r="O169" s="143"/>
      <c r="P169" s="143"/>
      <c r="Q169" s="143"/>
      <c r="R169" s="143"/>
      <c r="S169" s="143"/>
      <c r="T169" s="143"/>
      <c r="U169" s="143"/>
      <c r="V169" s="143"/>
    </row>
    <row r="170" spans="1:22" ht="19.350000000000001" customHeight="1" x14ac:dyDescent="0.25">
      <c r="A170" s="128" t="s">
        <v>366</v>
      </c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</row>
    <row r="171" spans="1:22" ht="18.45" customHeight="1" x14ac:dyDescent="0.25">
      <c r="A171" s="130" t="s">
        <v>146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</row>
    <row r="172" spans="1:22" ht="68.400000000000006" x14ac:dyDescent="0.25">
      <c r="A172" s="132">
        <v>81</v>
      </c>
      <c r="B172" s="133">
        <v>81</v>
      </c>
      <c r="C172" s="134" t="s">
        <v>367</v>
      </c>
      <c r="D172" s="135" t="s">
        <v>368</v>
      </c>
      <c r="E172" s="136">
        <v>15810.14</v>
      </c>
      <c r="F172" s="137" t="s">
        <v>164</v>
      </c>
      <c r="G172" s="136">
        <v>195.41</v>
      </c>
      <c r="H172" s="136" t="s">
        <v>369</v>
      </c>
      <c r="I172" s="136" t="s">
        <v>370</v>
      </c>
      <c r="J172" s="136"/>
      <c r="K172" s="136" t="s">
        <v>371</v>
      </c>
      <c r="L172" s="137" t="s">
        <v>372</v>
      </c>
      <c r="M172" s="137"/>
      <c r="N172" s="137" t="s">
        <v>80</v>
      </c>
      <c r="O172" s="137"/>
      <c r="P172" s="137"/>
      <c r="Q172" s="137"/>
      <c r="R172" s="137"/>
      <c r="S172" s="137"/>
      <c r="T172" s="137"/>
      <c r="U172" s="137"/>
      <c r="V172" s="137">
        <v>1</v>
      </c>
    </row>
    <row r="173" spans="1:22" ht="34.200000000000003" x14ac:dyDescent="0.25">
      <c r="A173" s="132">
        <v>82</v>
      </c>
      <c r="B173" s="133">
        <v>82</v>
      </c>
      <c r="C173" s="134" t="s">
        <v>168</v>
      </c>
      <c r="D173" s="135" t="s">
        <v>373</v>
      </c>
      <c r="E173" s="136">
        <v>26.3</v>
      </c>
      <c r="F173" s="137" t="s">
        <v>170</v>
      </c>
      <c r="G173" s="136"/>
      <c r="H173" s="136">
        <v>13</v>
      </c>
      <c r="I173" s="136" t="s">
        <v>374</v>
      </c>
      <c r="J173" s="136"/>
      <c r="K173" s="136">
        <v>60</v>
      </c>
      <c r="L173" s="137" t="s">
        <v>375</v>
      </c>
      <c r="M173" s="137"/>
      <c r="N173" s="137" t="s">
        <v>86</v>
      </c>
      <c r="O173" s="137"/>
      <c r="P173" s="137"/>
      <c r="Q173" s="137"/>
      <c r="R173" s="137"/>
      <c r="S173" s="137"/>
      <c r="T173" s="137"/>
      <c r="U173" s="137"/>
      <c r="V173" s="137"/>
    </row>
    <row r="174" spans="1:22" ht="18.45" customHeight="1" x14ac:dyDescent="0.25">
      <c r="A174" s="130" t="s">
        <v>376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79.8" x14ac:dyDescent="0.25">
      <c r="A175" s="132">
        <v>83</v>
      </c>
      <c r="B175" s="133">
        <v>83</v>
      </c>
      <c r="C175" s="134" t="s">
        <v>377</v>
      </c>
      <c r="D175" s="135" t="s">
        <v>174</v>
      </c>
      <c r="E175" s="136">
        <v>17185.23</v>
      </c>
      <c r="F175" s="137" t="s">
        <v>378</v>
      </c>
      <c r="G175" s="136" t="s">
        <v>379</v>
      </c>
      <c r="H175" s="136" t="s">
        <v>380</v>
      </c>
      <c r="I175" s="136" t="s">
        <v>381</v>
      </c>
      <c r="J175" s="136">
        <v>2</v>
      </c>
      <c r="K175" s="136" t="s">
        <v>382</v>
      </c>
      <c r="L175" s="137" t="s">
        <v>383</v>
      </c>
      <c r="M175" s="137"/>
      <c r="N175" s="137" t="s">
        <v>80</v>
      </c>
      <c r="O175" s="137"/>
      <c r="P175" s="137"/>
      <c r="Q175" s="137"/>
      <c r="R175" s="137"/>
      <c r="S175" s="137"/>
      <c r="T175" s="137"/>
      <c r="U175" s="137"/>
      <c r="V175" s="137" t="s">
        <v>384</v>
      </c>
    </row>
    <row r="176" spans="1:22" ht="18.45" customHeight="1" x14ac:dyDescent="0.25">
      <c r="A176" s="130" t="s">
        <v>385</v>
      </c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</row>
    <row r="177" spans="1:22" ht="68.400000000000006" x14ac:dyDescent="0.25">
      <c r="A177" s="132">
        <v>84</v>
      </c>
      <c r="B177" s="133">
        <v>84</v>
      </c>
      <c r="C177" s="134" t="s">
        <v>367</v>
      </c>
      <c r="D177" s="135" t="s">
        <v>386</v>
      </c>
      <c r="E177" s="136">
        <v>15810.14</v>
      </c>
      <c r="F177" s="137" t="s">
        <v>164</v>
      </c>
      <c r="G177" s="136">
        <v>195.41</v>
      </c>
      <c r="H177" s="136">
        <v>9</v>
      </c>
      <c r="I177" s="136" t="s">
        <v>387</v>
      </c>
      <c r="J177" s="136"/>
      <c r="K177" s="136" t="s">
        <v>388</v>
      </c>
      <c r="L177" s="137" t="s">
        <v>389</v>
      </c>
      <c r="M177" s="137"/>
      <c r="N177" s="137" t="s">
        <v>80</v>
      </c>
      <c r="O177" s="137"/>
      <c r="P177" s="137"/>
      <c r="Q177" s="137"/>
      <c r="R177" s="137"/>
      <c r="S177" s="137"/>
      <c r="T177" s="137"/>
      <c r="U177" s="137"/>
      <c r="V177" s="137">
        <v>1</v>
      </c>
    </row>
    <row r="178" spans="1:22" ht="34.200000000000003" x14ac:dyDescent="0.25">
      <c r="A178" s="138">
        <v>85</v>
      </c>
      <c r="B178" s="139">
        <v>85</v>
      </c>
      <c r="C178" s="140" t="s">
        <v>168</v>
      </c>
      <c r="D178" s="141" t="s">
        <v>169</v>
      </c>
      <c r="E178" s="142">
        <v>26.3</v>
      </c>
      <c r="F178" s="143" t="s">
        <v>170</v>
      </c>
      <c r="G178" s="142"/>
      <c r="H178" s="142">
        <v>8</v>
      </c>
      <c r="I178" s="142" t="s">
        <v>165</v>
      </c>
      <c r="J178" s="142"/>
      <c r="K178" s="142">
        <v>36</v>
      </c>
      <c r="L178" s="143" t="s">
        <v>171</v>
      </c>
      <c r="M178" s="143"/>
      <c r="N178" s="143" t="s">
        <v>86</v>
      </c>
      <c r="O178" s="143"/>
      <c r="P178" s="143"/>
      <c r="Q178" s="143"/>
      <c r="R178" s="143"/>
      <c r="S178" s="143"/>
      <c r="T178" s="143"/>
      <c r="U178" s="143"/>
      <c r="V178" s="143"/>
    </row>
    <row r="179" spans="1:22" ht="19.350000000000001" customHeight="1" x14ac:dyDescent="0.25">
      <c r="A179" s="128" t="s">
        <v>390</v>
      </c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</row>
    <row r="180" spans="1:22" ht="18.45" customHeight="1" x14ac:dyDescent="0.25">
      <c r="A180" s="130" t="s">
        <v>376</v>
      </c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</row>
    <row r="181" spans="1:22" ht="57" x14ac:dyDescent="0.25">
      <c r="A181" s="132">
        <v>86</v>
      </c>
      <c r="B181" s="133">
        <v>86</v>
      </c>
      <c r="C181" s="134" t="s">
        <v>391</v>
      </c>
      <c r="D181" s="135" t="s">
        <v>392</v>
      </c>
      <c r="E181" s="136">
        <v>511.67</v>
      </c>
      <c r="F181" s="137" t="s">
        <v>393</v>
      </c>
      <c r="G181" s="136">
        <v>1.03</v>
      </c>
      <c r="H181" s="136" t="s">
        <v>394</v>
      </c>
      <c r="I181" s="136" t="s">
        <v>395</v>
      </c>
      <c r="J181" s="136"/>
      <c r="K181" s="136" t="s">
        <v>396</v>
      </c>
      <c r="L181" s="137" t="s">
        <v>397</v>
      </c>
      <c r="M181" s="137"/>
      <c r="N181" s="137" t="s">
        <v>80</v>
      </c>
      <c r="O181" s="137"/>
      <c r="P181" s="137"/>
      <c r="Q181" s="137"/>
      <c r="R181" s="137"/>
      <c r="S181" s="137"/>
      <c r="T181" s="137"/>
      <c r="U181" s="137"/>
      <c r="V181" s="137">
        <v>1</v>
      </c>
    </row>
    <row r="182" spans="1:22" ht="79.8" x14ac:dyDescent="0.25">
      <c r="A182" s="132">
        <v>87</v>
      </c>
      <c r="B182" s="133">
        <v>87</v>
      </c>
      <c r="C182" s="134" t="s">
        <v>287</v>
      </c>
      <c r="D182" s="135" t="s">
        <v>271</v>
      </c>
      <c r="E182" s="136">
        <v>2435.67</v>
      </c>
      <c r="F182" s="137" t="s">
        <v>288</v>
      </c>
      <c r="G182" s="136" t="s">
        <v>289</v>
      </c>
      <c r="H182" s="136" t="s">
        <v>290</v>
      </c>
      <c r="I182" s="136" t="s">
        <v>291</v>
      </c>
      <c r="J182" s="136">
        <v>2</v>
      </c>
      <c r="K182" s="136" t="s">
        <v>292</v>
      </c>
      <c r="L182" s="137" t="s">
        <v>293</v>
      </c>
      <c r="M182" s="137"/>
      <c r="N182" s="137" t="s">
        <v>80</v>
      </c>
      <c r="O182" s="137"/>
      <c r="P182" s="137"/>
      <c r="Q182" s="137"/>
      <c r="R182" s="137"/>
      <c r="S182" s="137"/>
      <c r="T182" s="137"/>
      <c r="U182" s="137"/>
      <c r="V182" s="137">
        <v>9</v>
      </c>
    </row>
    <row r="183" spans="1:22" ht="34.200000000000003" x14ac:dyDescent="0.25">
      <c r="A183" s="132">
        <v>88</v>
      </c>
      <c r="B183" s="133">
        <v>88</v>
      </c>
      <c r="C183" s="134" t="s">
        <v>398</v>
      </c>
      <c r="D183" s="135" t="s">
        <v>93</v>
      </c>
      <c r="E183" s="136">
        <v>70.3</v>
      </c>
      <c r="F183" s="137" t="s">
        <v>399</v>
      </c>
      <c r="G183" s="136"/>
      <c r="H183" s="136">
        <v>70</v>
      </c>
      <c r="I183" s="136" t="s">
        <v>400</v>
      </c>
      <c r="J183" s="136"/>
      <c r="K183" s="136">
        <v>163</v>
      </c>
      <c r="L183" s="137" t="s">
        <v>401</v>
      </c>
      <c r="M183" s="137"/>
      <c r="N183" s="137" t="s">
        <v>86</v>
      </c>
      <c r="O183" s="137"/>
      <c r="P183" s="137"/>
      <c r="Q183" s="137"/>
      <c r="R183" s="137"/>
      <c r="S183" s="137"/>
      <c r="T183" s="137"/>
      <c r="U183" s="137"/>
      <c r="V183" s="137"/>
    </row>
    <row r="184" spans="1:22" ht="18.45" customHeight="1" x14ac:dyDescent="0.25">
      <c r="A184" s="130" t="s">
        <v>295</v>
      </c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1:22" ht="68.400000000000006" x14ac:dyDescent="0.25">
      <c r="A185" s="132">
        <v>89</v>
      </c>
      <c r="B185" s="133">
        <v>89</v>
      </c>
      <c r="C185" s="134" t="s">
        <v>367</v>
      </c>
      <c r="D185" s="135" t="s">
        <v>368</v>
      </c>
      <c r="E185" s="136">
        <v>15810.14</v>
      </c>
      <c r="F185" s="137" t="s">
        <v>164</v>
      </c>
      <c r="G185" s="136">
        <v>195.41</v>
      </c>
      <c r="H185" s="136" t="s">
        <v>369</v>
      </c>
      <c r="I185" s="136" t="s">
        <v>370</v>
      </c>
      <c r="J185" s="136"/>
      <c r="K185" s="136" t="s">
        <v>371</v>
      </c>
      <c r="L185" s="137" t="s">
        <v>372</v>
      </c>
      <c r="M185" s="137"/>
      <c r="N185" s="137" t="s">
        <v>80</v>
      </c>
      <c r="O185" s="137"/>
      <c r="P185" s="137"/>
      <c r="Q185" s="137"/>
      <c r="R185" s="137"/>
      <c r="S185" s="137"/>
      <c r="T185" s="137"/>
      <c r="U185" s="137"/>
      <c r="V185" s="137">
        <v>1</v>
      </c>
    </row>
    <row r="186" spans="1:22" ht="34.200000000000003" x14ac:dyDescent="0.25">
      <c r="A186" s="132">
        <v>90</v>
      </c>
      <c r="B186" s="133">
        <v>90</v>
      </c>
      <c r="C186" s="134" t="s">
        <v>168</v>
      </c>
      <c r="D186" s="135" t="s">
        <v>373</v>
      </c>
      <c r="E186" s="136">
        <v>26.3</v>
      </c>
      <c r="F186" s="137" t="s">
        <v>170</v>
      </c>
      <c r="G186" s="136"/>
      <c r="H186" s="136">
        <v>13</v>
      </c>
      <c r="I186" s="136" t="s">
        <v>374</v>
      </c>
      <c r="J186" s="136"/>
      <c r="K186" s="136">
        <v>60</v>
      </c>
      <c r="L186" s="137" t="s">
        <v>375</v>
      </c>
      <c r="M186" s="137"/>
      <c r="N186" s="137" t="s">
        <v>86</v>
      </c>
      <c r="O186" s="137"/>
      <c r="P186" s="137"/>
      <c r="Q186" s="137"/>
      <c r="R186" s="137"/>
      <c r="S186" s="137"/>
      <c r="T186" s="137"/>
      <c r="U186" s="137"/>
      <c r="V186" s="137"/>
    </row>
    <row r="187" spans="1:22" ht="18.45" customHeight="1" x14ac:dyDescent="0.25">
      <c r="A187" s="130" t="s">
        <v>317</v>
      </c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</row>
    <row r="188" spans="1:22" ht="57" x14ac:dyDescent="0.25">
      <c r="A188" s="132">
        <v>91</v>
      </c>
      <c r="B188" s="133">
        <v>91</v>
      </c>
      <c r="C188" s="134" t="s">
        <v>402</v>
      </c>
      <c r="D188" s="135" t="s">
        <v>174</v>
      </c>
      <c r="E188" s="136">
        <v>1010.59</v>
      </c>
      <c r="F188" s="137" t="s">
        <v>175</v>
      </c>
      <c r="G188" s="136">
        <v>5.16</v>
      </c>
      <c r="H188" s="136" t="s">
        <v>176</v>
      </c>
      <c r="I188" s="136" t="s">
        <v>177</v>
      </c>
      <c r="J188" s="136"/>
      <c r="K188" s="136" t="s">
        <v>178</v>
      </c>
      <c r="L188" s="137" t="s">
        <v>179</v>
      </c>
      <c r="M188" s="137"/>
      <c r="N188" s="137" t="s">
        <v>80</v>
      </c>
      <c r="O188" s="137"/>
      <c r="P188" s="137"/>
      <c r="Q188" s="137"/>
      <c r="R188" s="137"/>
      <c r="S188" s="137"/>
      <c r="T188" s="137"/>
      <c r="U188" s="137"/>
      <c r="V188" s="137">
        <v>1</v>
      </c>
    </row>
    <row r="189" spans="1:22" ht="18.45" customHeight="1" x14ac:dyDescent="0.25">
      <c r="A189" s="130" t="s">
        <v>223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57" x14ac:dyDescent="0.25">
      <c r="A190" s="132">
        <v>92</v>
      </c>
      <c r="B190" s="133">
        <v>92</v>
      </c>
      <c r="C190" s="134" t="s">
        <v>402</v>
      </c>
      <c r="D190" s="135" t="s">
        <v>174</v>
      </c>
      <c r="E190" s="136">
        <v>1010.59</v>
      </c>
      <c r="F190" s="137" t="s">
        <v>175</v>
      </c>
      <c r="G190" s="136">
        <v>5.16</v>
      </c>
      <c r="H190" s="136" t="s">
        <v>176</v>
      </c>
      <c r="I190" s="136" t="s">
        <v>177</v>
      </c>
      <c r="J190" s="136"/>
      <c r="K190" s="136" t="s">
        <v>178</v>
      </c>
      <c r="L190" s="137" t="s">
        <v>179</v>
      </c>
      <c r="M190" s="137"/>
      <c r="N190" s="137" t="s">
        <v>80</v>
      </c>
      <c r="O190" s="137"/>
      <c r="P190" s="137"/>
      <c r="Q190" s="137"/>
      <c r="R190" s="137"/>
      <c r="S190" s="137"/>
      <c r="T190" s="137"/>
      <c r="U190" s="137"/>
      <c r="V190" s="137">
        <v>1</v>
      </c>
    </row>
    <row r="191" spans="1:22" ht="18.45" customHeight="1" x14ac:dyDescent="0.25">
      <c r="A191" s="130" t="s">
        <v>295</v>
      </c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</row>
    <row r="192" spans="1:22" ht="68.400000000000006" x14ac:dyDescent="0.25">
      <c r="A192" s="132">
        <v>93</v>
      </c>
      <c r="B192" s="133">
        <v>93</v>
      </c>
      <c r="C192" s="134" t="s">
        <v>128</v>
      </c>
      <c r="D192" s="135" t="s">
        <v>403</v>
      </c>
      <c r="E192" s="136">
        <v>13.69</v>
      </c>
      <c r="F192" s="137">
        <v>13.69</v>
      </c>
      <c r="G192" s="136"/>
      <c r="H192" s="136" t="s">
        <v>404</v>
      </c>
      <c r="I192" s="136">
        <v>9</v>
      </c>
      <c r="J192" s="136"/>
      <c r="K192" s="136" t="s">
        <v>405</v>
      </c>
      <c r="L192" s="137">
        <v>94</v>
      </c>
      <c r="M192" s="137"/>
      <c r="N192" s="137" t="s">
        <v>80</v>
      </c>
      <c r="O192" s="137"/>
      <c r="P192" s="137"/>
      <c r="Q192" s="137"/>
      <c r="R192" s="137"/>
      <c r="S192" s="137"/>
      <c r="T192" s="137"/>
      <c r="U192" s="137"/>
      <c r="V192" s="137"/>
    </row>
    <row r="193" spans="1:22" ht="79.8" x14ac:dyDescent="0.25">
      <c r="A193" s="132">
        <v>94</v>
      </c>
      <c r="B193" s="133">
        <v>94</v>
      </c>
      <c r="C193" s="134" t="s">
        <v>287</v>
      </c>
      <c r="D193" s="135" t="s">
        <v>271</v>
      </c>
      <c r="E193" s="136">
        <v>2435.67</v>
      </c>
      <c r="F193" s="137" t="s">
        <v>288</v>
      </c>
      <c r="G193" s="136" t="s">
        <v>289</v>
      </c>
      <c r="H193" s="136" t="s">
        <v>290</v>
      </c>
      <c r="I193" s="136" t="s">
        <v>291</v>
      </c>
      <c r="J193" s="136">
        <v>2</v>
      </c>
      <c r="K193" s="136" t="s">
        <v>292</v>
      </c>
      <c r="L193" s="137" t="s">
        <v>293</v>
      </c>
      <c r="M193" s="137"/>
      <c r="N193" s="137" t="s">
        <v>80</v>
      </c>
      <c r="O193" s="137"/>
      <c r="P193" s="137"/>
      <c r="Q193" s="137"/>
      <c r="R193" s="137"/>
      <c r="S193" s="137"/>
      <c r="T193" s="137"/>
      <c r="U193" s="137"/>
      <c r="V193" s="137">
        <v>9</v>
      </c>
    </row>
    <row r="194" spans="1:22" ht="34.200000000000003" x14ac:dyDescent="0.25">
      <c r="A194" s="132">
        <v>95</v>
      </c>
      <c r="B194" s="133">
        <v>95</v>
      </c>
      <c r="C194" s="134" t="s">
        <v>406</v>
      </c>
      <c r="D194" s="135" t="s">
        <v>82</v>
      </c>
      <c r="E194" s="136">
        <v>77.7</v>
      </c>
      <c r="F194" s="137" t="s">
        <v>407</v>
      </c>
      <c r="G194" s="136"/>
      <c r="H194" s="136">
        <v>8</v>
      </c>
      <c r="I194" s="136" t="s">
        <v>165</v>
      </c>
      <c r="J194" s="136"/>
      <c r="K194" s="136">
        <v>36</v>
      </c>
      <c r="L194" s="137" t="s">
        <v>171</v>
      </c>
      <c r="M194" s="137"/>
      <c r="N194" s="137" t="s">
        <v>86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57" x14ac:dyDescent="0.25">
      <c r="A195" s="132">
        <v>96</v>
      </c>
      <c r="B195" s="133">
        <v>96</v>
      </c>
      <c r="C195" s="134" t="s">
        <v>408</v>
      </c>
      <c r="D195" s="135" t="s">
        <v>82</v>
      </c>
      <c r="E195" s="136">
        <v>50.3</v>
      </c>
      <c r="F195" s="137" t="s">
        <v>409</v>
      </c>
      <c r="G195" s="136"/>
      <c r="H195" s="136">
        <v>5</v>
      </c>
      <c r="I195" s="136" t="s">
        <v>217</v>
      </c>
      <c r="J195" s="136"/>
      <c r="K195" s="136">
        <v>13</v>
      </c>
      <c r="L195" s="137" t="s">
        <v>374</v>
      </c>
      <c r="M195" s="137"/>
      <c r="N195" s="137" t="s">
        <v>86</v>
      </c>
      <c r="O195" s="137"/>
      <c r="P195" s="137"/>
      <c r="Q195" s="137"/>
      <c r="R195" s="137"/>
      <c r="S195" s="137"/>
      <c r="T195" s="137"/>
      <c r="U195" s="137"/>
      <c r="V195" s="137"/>
    </row>
    <row r="196" spans="1:22" ht="57" x14ac:dyDescent="0.25">
      <c r="A196" s="132">
        <v>97</v>
      </c>
      <c r="B196" s="133">
        <v>97</v>
      </c>
      <c r="C196" s="134" t="s">
        <v>209</v>
      </c>
      <c r="D196" s="135" t="s">
        <v>215</v>
      </c>
      <c r="E196" s="136">
        <v>12.46</v>
      </c>
      <c r="F196" s="137" t="s">
        <v>211</v>
      </c>
      <c r="G196" s="136"/>
      <c r="H196" s="136">
        <v>25</v>
      </c>
      <c r="I196" s="136" t="s">
        <v>279</v>
      </c>
      <c r="J196" s="136"/>
      <c r="K196" s="136">
        <v>58</v>
      </c>
      <c r="L196" s="137" t="s">
        <v>280</v>
      </c>
      <c r="M196" s="137"/>
      <c r="N196" s="137" t="s">
        <v>86</v>
      </c>
      <c r="O196" s="137"/>
      <c r="P196" s="137"/>
      <c r="Q196" s="137"/>
      <c r="R196" s="137"/>
      <c r="S196" s="137"/>
      <c r="T196" s="137"/>
      <c r="U196" s="137"/>
      <c r="V196" s="137"/>
    </row>
    <row r="197" spans="1:22" ht="18.45" customHeight="1" x14ac:dyDescent="0.25">
      <c r="A197" s="130" t="s">
        <v>410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57" x14ac:dyDescent="0.25">
      <c r="A198" s="132">
        <v>98</v>
      </c>
      <c r="B198" s="133">
        <v>98</v>
      </c>
      <c r="C198" s="134" t="s">
        <v>411</v>
      </c>
      <c r="D198" s="135" t="s">
        <v>412</v>
      </c>
      <c r="E198" s="136">
        <v>6059.08</v>
      </c>
      <c r="F198" s="137" t="s">
        <v>413</v>
      </c>
      <c r="G198" s="136" t="s">
        <v>414</v>
      </c>
      <c r="H198" s="136" t="s">
        <v>415</v>
      </c>
      <c r="I198" s="136" t="s">
        <v>416</v>
      </c>
      <c r="J198" s="136">
        <v>1</v>
      </c>
      <c r="K198" s="136" t="s">
        <v>417</v>
      </c>
      <c r="L198" s="137" t="s">
        <v>418</v>
      </c>
      <c r="M198" s="137"/>
      <c r="N198" s="137" t="s">
        <v>80</v>
      </c>
      <c r="O198" s="137"/>
      <c r="P198" s="137"/>
      <c r="Q198" s="137"/>
      <c r="R198" s="137"/>
      <c r="S198" s="137"/>
      <c r="T198" s="137"/>
      <c r="U198" s="137"/>
      <c r="V198" s="137" t="s">
        <v>419</v>
      </c>
    </row>
    <row r="199" spans="1:22" ht="18.45" customHeight="1" x14ac:dyDescent="0.25">
      <c r="A199" s="130" t="s">
        <v>420</v>
      </c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</row>
    <row r="200" spans="1:22" ht="68.400000000000006" x14ac:dyDescent="0.25">
      <c r="A200" s="132">
        <v>99</v>
      </c>
      <c r="B200" s="133">
        <v>99</v>
      </c>
      <c r="C200" s="134" t="s">
        <v>315</v>
      </c>
      <c r="D200" s="135" t="s">
        <v>421</v>
      </c>
      <c r="E200" s="136">
        <v>3.95</v>
      </c>
      <c r="F200" s="137">
        <v>3.95</v>
      </c>
      <c r="G200" s="136"/>
      <c r="H200" s="136" t="s">
        <v>130</v>
      </c>
      <c r="I200" s="136">
        <v>3</v>
      </c>
      <c r="J200" s="136"/>
      <c r="K200" s="136" t="s">
        <v>422</v>
      </c>
      <c r="L200" s="137">
        <v>33</v>
      </c>
      <c r="M200" s="137"/>
      <c r="N200" s="137" t="s">
        <v>80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18.45" customHeight="1" x14ac:dyDescent="0.25">
      <c r="A201" s="130" t="s">
        <v>423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</row>
    <row r="202" spans="1:22" ht="68.400000000000006" x14ac:dyDescent="0.25">
      <c r="A202" s="132">
        <v>100</v>
      </c>
      <c r="B202" s="133">
        <v>100</v>
      </c>
      <c r="C202" s="134" t="s">
        <v>315</v>
      </c>
      <c r="D202" s="135" t="s">
        <v>129</v>
      </c>
      <c r="E202" s="136">
        <v>3.95</v>
      </c>
      <c r="F202" s="137">
        <v>3.95</v>
      </c>
      <c r="G202" s="136"/>
      <c r="H202" s="136" t="s">
        <v>247</v>
      </c>
      <c r="I202" s="136">
        <v>1</v>
      </c>
      <c r="J202" s="136"/>
      <c r="K202" s="136" t="s">
        <v>424</v>
      </c>
      <c r="L202" s="137">
        <v>11</v>
      </c>
      <c r="M202" s="137"/>
      <c r="N202" s="137" t="s">
        <v>80</v>
      </c>
      <c r="O202" s="137"/>
      <c r="P202" s="137"/>
      <c r="Q202" s="137"/>
      <c r="R202" s="137"/>
      <c r="S202" s="137"/>
      <c r="T202" s="137"/>
      <c r="U202" s="137"/>
      <c r="V202" s="137"/>
    </row>
    <row r="203" spans="1:22" ht="18.45" customHeight="1" x14ac:dyDescent="0.25">
      <c r="A203" s="130" t="s">
        <v>425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1:22" ht="68.400000000000006" x14ac:dyDescent="0.25">
      <c r="A204" s="132">
        <v>101</v>
      </c>
      <c r="B204" s="133">
        <v>101</v>
      </c>
      <c r="C204" s="134" t="s">
        <v>128</v>
      </c>
      <c r="D204" s="135" t="s">
        <v>403</v>
      </c>
      <c r="E204" s="136">
        <v>13.69</v>
      </c>
      <c r="F204" s="137">
        <v>13.69</v>
      </c>
      <c r="G204" s="136"/>
      <c r="H204" s="136" t="s">
        <v>404</v>
      </c>
      <c r="I204" s="136">
        <v>9</v>
      </c>
      <c r="J204" s="136"/>
      <c r="K204" s="136" t="s">
        <v>405</v>
      </c>
      <c r="L204" s="137">
        <v>94</v>
      </c>
      <c r="M204" s="137"/>
      <c r="N204" s="137" t="s">
        <v>80</v>
      </c>
      <c r="O204" s="137"/>
      <c r="P204" s="137"/>
      <c r="Q204" s="137"/>
      <c r="R204" s="137"/>
      <c r="S204" s="137"/>
      <c r="T204" s="137"/>
      <c r="U204" s="137"/>
      <c r="V204" s="137"/>
    </row>
    <row r="205" spans="1:22" ht="68.400000000000006" x14ac:dyDescent="0.25">
      <c r="A205" s="132">
        <v>102</v>
      </c>
      <c r="B205" s="133">
        <v>102</v>
      </c>
      <c r="C205" s="134" t="s">
        <v>173</v>
      </c>
      <c r="D205" s="135" t="s">
        <v>74</v>
      </c>
      <c r="E205" s="136">
        <v>1010.59</v>
      </c>
      <c r="F205" s="137" t="s">
        <v>175</v>
      </c>
      <c r="G205" s="136">
        <v>5.16</v>
      </c>
      <c r="H205" s="136" t="s">
        <v>263</v>
      </c>
      <c r="I205" s="136" t="s">
        <v>264</v>
      </c>
      <c r="J205" s="136"/>
      <c r="K205" s="136" t="s">
        <v>265</v>
      </c>
      <c r="L205" s="137" t="s">
        <v>266</v>
      </c>
      <c r="M205" s="137"/>
      <c r="N205" s="137" t="s">
        <v>80</v>
      </c>
      <c r="O205" s="137"/>
      <c r="P205" s="137"/>
      <c r="Q205" s="137"/>
      <c r="R205" s="137"/>
      <c r="S205" s="137"/>
      <c r="T205" s="137"/>
      <c r="U205" s="137"/>
      <c r="V205" s="137"/>
    </row>
    <row r="206" spans="1:22" ht="45.6" x14ac:dyDescent="0.25">
      <c r="A206" s="132">
        <v>103</v>
      </c>
      <c r="B206" s="133">
        <v>103</v>
      </c>
      <c r="C206" s="134" t="s">
        <v>341</v>
      </c>
      <c r="D206" s="135" t="s">
        <v>93</v>
      </c>
      <c r="E206" s="136">
        <v>43.5</v>
      </c>
      <c r="F206" s="137" t="s">
        <v>342</v>
      </c>
      <c r="G206" s="136"/>
      <c r="H206" s="136">
        <v>44</v>
      </c>
      <c r="I206" s="136" t="s">
        <v>343</v>
      </c>
      <c r="J206" s="136"/>
      <c r="K206" s="136">
        <v>116</v>
      </c>
      <c r="L206" s="137" t="s">
        <v>344</v>
      </c>
      <c r="M206" s="137"/>
      <c r="N206" s="137" t="s">
        <v>86</v>
      </c>
      <c r="O206" s="137"/>
      <c r="P206" s="137"/>
      <c r="Q206" s="137"/>
      <c r="R206" s="137"/>
      <c r="S206" s="137"/>
      <c r="T206" s="137"/>
      <c r="U206" s="137"/>
      <c r="V206" s="137"/>
    </row>
    <row r="207" spans="1:22" ht="68.400000000000006" x14ac:dyDescent="0.25">
      <c r="A207" s="138">
        <v>104</v>
      </c>
      <c r="B207" s="139">
        <v>104</v>
      </c>
      <c r="C207" s="140" t="s">
        <v>128</v>
      </c>
      <c r="D207" s="141" t="s">
        <v>129</v>
      </c>
      <c r="E207" s="142">
        <v>13.69</v>
      </c>
      <c r="F207" s="143">
        <v>13.69</v>
      </c>
      <c r="G207" s="142"/>
      <c r="H207" s="142" t="s">
        <v>130</v>
      </c>
      <c r="I207" s="142">
        <v>3</v>
      </c>
      <c r="J207" s="142"/>
      <c r="K207" s="142" t="s">
        <v>131</v>
      </c>
      <c r="L207" s="143">
        <v>38</v>
      </c>
      <c r="M207" s="143"/>
      <c r="N207" s="143" t="s">
        <v>80</v>
      </c>
      <c r="O207" s="143"/>
      <c r="P207" s="143"/>
      <c r="Q207" s="143"/>
      <c r="R207" s="143"/>
      <c r="S207" s="143"/>
      <c r="T207" s="143"/>
      <c r="U207" s="143"/>
      <c r="V207" s="143"/>
    </row>
    <row r="208" spans="1:22" ht="19.350000000000001" customHeight="1" x14ac:dyDescent="0.25">
      <c r="A208" s="128" t="s">
        <v>426</v>
      </c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</row>
    <row r="209" spans="1:22" ht="18.45" customHeight="1" x14ac:dyDescent="0.25">
      <c r="A209" s="130" t="s">
        <v>317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</row>
    <row r="210" spans="1:22" ht="68.400000000000006" x14ac:dyDescent="0.25">
      <c r="A210" s="132">
        <v>105</v>
      </c>
      <c r="B210" s="133">
        <v>105</v>
      </c>
      <c r="C210" s="134" t="s">
        <v>128</v>
      </c>
      <c r="D210" s="135" t="s">
        <v>403</v>
      </c>
      <c r="E210" s="136">
        <v>13.69</v>
      </c>
      <c r="F210" s="137">
        <v>13.69</v>
      </c>
      <c r="G210" s="136"/>
      <c r="H210" s="136" t="s">
        <v>404</v>
      </c>
      <c r="I210" s="136">
        <v>9</v>
      </c>
      <c r="J210" s="136"/>
      <c r="K210" s="136" t="s">
        <v>405</v>
      </c>
      <c r="L210" s="137">
        <v>94</v>
      </c>
      <c r="M210" s="137"/>
      <c r="N210" s="137" t="s">
        <v>80</v>
      </c>
      <c r="O210" s="137"/>
      <c r="P210" s="137"/>
      <c r="Q210" s="137"/>
      <c r="R210" s="137"/>
      <c r="S210" s="137"/>
      <c r="T210" s="137"/>
      <c r="U210" s="137"/>
      <c r="V210" s="137"/>
    </row>
    <row r="211" spans="1:22" ht="68.400000000000006" x14ac:dyDescent="0.25">
      <c r="A211" s="132">
        <v>106</v>
      </c>
      <c r="B211" s="133">
        <v>106</v>
      </c>
      <c r="C211" s="134" t="s">
        <v>173</v>
      </c>
      <c r="D211" s="135" t="s">
        <v>174</v>
      </c>
      <c r="E211" s="136">
        <v>1010.59</v>
      </c>
      <c r="F211" s="137" t="s">
        <v>175</v>
      </c>
      <c r="G211" s="136">
        <v>5.16</v>
      </c>
      <c r="H211" s="136" t="s">
        <v>176</v>
      </c>
      <c r="I211" s="136" t="s">
        <v>177</v>
      </c>
      <c r="J211" s="136"/>
      <c r="K211" s="136" t="s">
        <v>178</v>
      </c>
      <c r="L211" s="137" t="s">
        <v>179</v>
      </c>
      <c r="M211" s="137"/>
      <c r="N211" s="137" t="s">
        <v>80</v>
      </c>
      <c r="O211" s="137"/>
      <c r="P211" s="137"/>
      <c r="Q211" s="137"/>
      <c r="R211" s="137"/>
      <c r="S211" s="137"/>
      <c r="T211" s="137"/>
      <c r="U211" s="137"/>
      <c r="V211" s="137">
        <v>1</v>
      </c>
    </row>
    <row r="212" spans="1:22" ht="45.6" x14ac:dyDescent="0.25">
      <c r="A212" s="132">
        <v>107</v>
      </c>
      <c r="B212" s="133">
        <v>107</v>
      </c>
      <c r="C212" s="134" t="s">
        <v>92</v>
      </c>
      <c r="D212" s="135" t="s">
        <v>215</v>
      </c>
      <c r="E212" s="136">
        <v>29.3</v>
      </c>
      <c r="F212" s="137" t="s">
        <v>94</v>
      </c>
      <c r="G212" s="136"/>
      <c r="H212" s="136">
        <v>59</v>
      </c>
      <c r="I212" s="136" t="s">
        <v>207</v>
      </c>
      <c r="J212" s="136"/>
      <c r="K212" s="136">
        <v>150</v>
      </c>
      <c r="L212" s="137" t="s">
        <v>427</v>
      </c>
      <c r="M212" s="137"/>
      <c r="N212" s="137" t="s">
        <v>86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18.45" customHeight="1" x14ac:dyDescent="0.25">
      <c r="A213" s="130" t="s">
        <v>428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</row>
    <row r="214" spans="1:22" ht="68.400000000000006" x14ac:dyDescent="0.25">
      <c r="A214" s="132">
        <v>108</v>
      </c>
      <c r="B214" s="133">
        <v>108</v>
      </c>
      <c r="C214" s="134" t="s">
        <v>128</v>
      </c>
      <c r="D214" s="135" t="s">
        <v>403</v>
      </c>
      <c r="E214" s="136">
        <v>13.69</v>
      </c>
      <c r="F214" s="137">
        <v>13.69</v>
      </c>
      <c r="G214" s="136"/>
      <c r="H214" s="136" t="s">
        <v>404</v>
      </c>
      <c r="I214" s="136">
        <v>9</v>
      </c>
      <c r="J214" s="136"/>
      <c r="K214" s="136" t="s">
        <v>405</v>
      </c>
      <c r="L214" s="137">
        <v>94</v>
      </c>
      <c r="M214" s="137"/>
      <c r="N214" s="137" t="s">
        <v>80</v>
      </c>
      <c r="O214" s="137"/>
      <c r="P214" s="137"/>
      <c r="Q214" s="137"/>
      <c r="R214" s="137"/>
      <c r="S214" s="137"/>
      <c r="T214" s="137"/>
      <c r="U214" s="137"/>
      <c r="V214" s="137"/>
    </row>
    <row r="215" spans="1:22" ht="68.400000000000006" x14ac:dyDescent="0.25">
      <c r="A215" s="132">
        <v>109</v>
      </c>
      <c r="B215" s="133">
        <v>109</v>
      </c>
      <c r="C215" s="134" t="s">
        <v>173</v>
      </c>
      <c r="D215" s="135" t="s">
        <v>74</v>
      </c>
      <c r="E215" s="136">
        <v>1010.59</v>
      </c>
      <c r="F215" s="137" t="s">
        <v>175</v>
      </c>
      <c r="G215" s="136">
        <v>5.16</v>
      </c>
      <c r="H215" s="136" t="s">
        <v>263</v>
      </c>
      <c r="I215" s="136" t="s">
        <v>264</v>
      </c>
      <c r="J215" s="136"/>
      <c r="K215" s="136" t="s">
        <v>265</v>
      </c>
      <c r="L215" s="137" t="s">
        <v>266</v>
      </c>
      <c r="M215" s="137"/>
      <c r="N215" s="137" t="s">
        <v>80</v>
      </c>
      <c r="O215" s="137"/>
      <c r="P215" s="137"/>
      <c r="Q215" s="137"/>
      <c r="R215" s="137"/>
      <c r="S215" s="137"/>
      <c r="T215" s="137"/>
      <c r="U215" s="137"/>
      <c r="V215" s="137"/>
    </row>
    <row r="216" spans="1:22" ht="45.6" x14ac:dyDescent="0.25">
      <c r="A216" s="132">
        <v>110</v>
      </c>
      <c r="B216" s="133">
        <v>110</v>
      </c>
      <c r="C216" s="134" t="s">
        <v>92</v>
      </c>
      <c r="D216" s="135" t="s">
        <v>93</v>
      </c>
      <c r="E216" s="136">
        <v>29.3</v>
      </c>
      <c r="F216" s="137" t="s">
        <v>94</v>
      </c>
      <c r="G216" s="136"/>
      <c r="H216" s="136">
        <v>29</v>
      </c>
      <c r="I216" s="136" t="s">
        <v>95</v>
      </c>
      <c r="J216" s="136"/>
      <c r="K216" s="136">
        <v>75</v>
      </c>
      <c r="L216" s="137" t="s">
        <v>96</v>
      </c>
      <c r="M216" s="137"/>
      <c r="N216" s="137" t="s">
        <v>86</v>
      </c>
      <c r="O216" s="137"/>
      <c r="P216" s="137"/>
      <c r="Q216" s="137"/>
      <c r="R216" s="137"/>
      <c r="S216" s="137"/>
      <c r="T216" s="137"/>
      <c r="U216" s="137"/>
      <c r="V216" s="137"/>
    </row>
    <row r="217" spans="1:22" ht="18.45" customHeight="1" x14ac:dyDescent="0.25">
      <c r="A217" s="130" t="s">
        <v>429</v>
      </c>
      <c r="B217" s="131"/>
      <c r="C217" s="131"/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</row>
    <row r="218" spans="1:22" ht="68.400000000000006" x14ac:dyDescent="0.25">
      <c r="A218" s="132">
        <v>111</v>
      </c>
      <c r="B218" s="133">
        <v>111</v>
      </c>
      <c r="C218" s="134" t="s">
        <v>430</v>
      </c>
      <c r="D218" s="135" t="s">
        <v>431</v>
      </c>
      <c r="E218" s="136">
        <v>7993.71</v>
      </c>
      <c r="F218" s="137" t="s">
        <v>432</v>
      </c>
      <c r="G218" s="136">
        <v>8.26</v>
      </c>
      <c r="H218" s="136" t="s">
        <v>433</v>
      </c>
      <c r="I218" s="136" t="s">
        <v>434</v>
      </c>
      <c r="J218" s="136"/>
      <c r="K218" s="136" t="s">
        <v>435</v>
      </c>
      <c r="L218" s="137" t="s">
        <v>436</v>
      </c>
      <c r="M218" s="137"/>
      <c r="N218" s="137" t="s">
        <v>80</v>
      </c>
      <c r="O218" s="137"/>
      <c r="P218" s="137"/>
      <c r="Q218" s="137"/>
      <c r="R218" s="137"/>
      <c r="S218" s="137"/>
      <c r="T218" s="137"/>
      <c r="U218" s="137"/>
      <c r="V218" s="137"/>
    </row>
    <row r="219" spans="1:22" ht="57" x14ac:dyDescent="0.25">
      <c r="A219" s="138">
        <v>112</v>
      </c>
      <c r="B219" s="139">
        <v>112</v>
      </c>
      <c r="C219" s="140" t="s">
        <v>437</v>
      </c>
      <c r="D219" s="141" t="s">
        <v>431</v>
      </c>
      <c r="E219" s="142">
        <v>5254.72</v>
      </c>
      <c r="F219" s="143" t="s">
        <v>438</v>
      </c>
      <c r="G219" s="142">
        <v>8.26</v>
      </c>
      <c r="H219" s="142" t="s">
        <v>439</v>
      </c>
      <c r="I219" s="142" t="s">
        <v>440</v>
      </c>
      <c r="J219" s="142"/>
      <c r="K219" s="142" t="s">
        <v>441</v>
      </c>
      <c r="L219" s="143" t="s">
        <v>442</v>
      </c>
      <c r="M219" s="143"/>
      <c r="N219" s="143" t="s">
        <v>80</v>
      </c>
      <c r="O219" s="143"/>
      <c r="P219" s="143"/>
      <c r="Q219" s="143"/>
      <c r="R219" s="143"/>
      <c r="S219" s="143"/>
      <c r="T219" s="143"/>
      <c r="U219" s="143"/>
      <c r="V219" s="143"/>
    </row>
    <row r="220" spans="1:22" ht="19.350000000000001" customHeight="1" x14ac:dyDescent="0.25">
      <c r="A220" s="128" t="s">
        <v>443</v>
      </c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</row>
    <row r="221" spans="1:22" ht="18.45" customHeight="1" x14ac:dyDescent="0.25">
      <c r="A221" s="130" t="s">
        <v>444</v>
      </c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</row>
    <row r="222" spans="1:22" ht="68.400000000000006" x14ac:dyDescent="0.25">
      <c r="A222" s="132">
        <v>113</v>
      </c>
      <c r="B222" s="133">
        <v>113</v>
      </c>
      <c r="C222" s="134" t="s">
        <v>128</v>
      </c>
      <c r="D222" s="135" t="s">
        <v>403</v>
      </c>
      <c r="E222" s="136">
        <v>13.69</v>
      </c>
      <c r="F222" s="137">
        <v>13.69</v>
      </c>
      <c r="G222" s="136"/>
      <c r="H222" s="136" t="s">
        <v>404</v>
      </c>
      <c r="I222" s="136">
        <v>9</v>
      </c>
      <c r="J222" s="136"/>
      <c r="K222" s="136" t="s">
        <v>405</v>
      </c>
      <c r="L222" s="137">
        <v>94</v>
      </c>
      <c r="M222" s="137"/>
      <c r="N222" s="137" t="s">
        <v>80</v>
      </c>
      <c r="O222" s="137"/>
      <c r="P222" s="137"/>
      <c r="Q222" s="137"/>
      <c r="R222" s="137"/>
      <c r="S222" s="137"/>
      <c r="T222" s="137"/>
      <c r="U222" s="137"/>
      <c r="V222" s="137"/>
    </row>
    <row r="223" spans="1:22" ht="114" x14ac:dyDescent="0.25">
      <c r="A223" s="132">
        <v>114</v>
      </c>
      <c r="B223" s="133">
        <v>114</v>
      </c>
      <c r="C223" s="134" t="s">
        <v>270</v>
      </c>
      <c r="D223" s="135" t="s">
        <v>445</v>
      </c>
      <c r="E223" s="136">
        <v>5148.1400000000003</v>
      </c>
      <c r="F223" s="137" t="s">
        <v>272</v>
      </c>
      <c r="G223" s="136">
        <v>76.17</v>
      </c>
      <c r="H223" s="136" t="s">
        <v>446</v>
      </c>
      <c r="I223" s="136" t="s">
        <v>447</v>
      </c>
      <c r="J223" s="136"/>
      <c r="K223" s="136" t="s">
        <v>448</v>
      </c>
      <c r="L223" s="137" t="s">
        <v>449</v>
      </c>
      <c r="M223" s="137"/>
      <c r="N223" s="137" t="s">
        <v>80</v>
      </c>
      <c r="O223" s="137"/>
      <c r="P223" s="137"/>
      <c r="Q223" s="137"/>
      <c r="R223" s="137"/>
      <c r="S223" s="137"/>
      <c r="T223" s="137"/>
      <c r="U223" s="137"/>
      <c r="V223" s="137"/>
    </row>
    <row r="224" spans="1:22" ht="45.6" x14ac:dyDescent="0.25">
      <c r="A224" s="132">
        <v>115</v>
      </c>
      <c r="B224" s="133">
        <v>115</v>
      </c>
      <c r="C224" s="134" t="s">
        <v>450</v>
      </c>
      <c r="D224" s="135" t="s">
        <v>93</v>
      </c>
      <c r="E224" s="136">
        <v>2.82</v>
      </c>
      <c r="F224" s="137" t="s">
        <v>451</v>
      </c>
      <c r="G224" s="136"/>
      <c r="H224" s="136">
        <v>3</v>
      </c>
      <c r="I224" s="136" t="s">
        <v>452</v>
      </c>
      <c r="J224" s="136"/>
      <c r="K224" s="136">
        <v>8</v>
      </c>
      <c r="L224" s="137" t="s">
        <v>165</v>
      </c>
      <c r="M224" s="137"/>
      <c r="N224" s="137" t="s">
        <v>86</v>
      </c>
      <c r="O224" s="137"/>
      <c r="P224" s="137"/>
      <c r="Q224" s="137"/>
      <c r="R224" s="137"/>
      <c r="S224" s="137"/>
      <c r="T224" s="137"/>
      <c r="U224" s="137"/>
      <c r="V224" s="137"/>
    </row>
    <row r="225" spans="1:22" ht="79.8" x14ac:dyDescent="0.25">
      <c r="A225" s="132">
        <v>116</v>
      </c>
      <c r="B225" s="133">
        <v>116</v>
      </c>
      <c r="C225" s="134" t="s">
        <v>287</v>
      </c>
      <c r="D225" s="135" t="s">
        <v>453</v>
      </c>
      <c r="E225" s="136">
        <v>2435.67</v>
      </c>
      <c r="F225" s="137" t="s">
        <v>288</v>
      </c>
      <c r="G225" s="136" t="s">
        <v>289</v>
      </c>
      <c r="H225" s="136" t="s">
        <v>454</v>
      </c>
      <c r="I225" s="136" t="s">
        <v>455</v>
      </c>
      <c r="J225" s="136"/>
      <c r="K225" s="136" t="s">
        <v>456</v>
      </c>
      <c r="L225" s="137" t="s">
        <v>457</v>
      </c>
      <c r="M225" s="137"/>
      <c r="N225" s="137" t="s">
        <v>80</v>
      </c>
      <c r="O225" s="137"/>
      <c r="P225" s="137"/>
      <c r="Q225" s="137"/>
      <c r="R225" s="137"/>
      <c r="S225" s="137"/>
      <c r="T225" s="137"/>
      <c r="U225" s="137"/>
      <c r="V225" s="137">
        <v>1</v>
      </c>
    </row>
    <row r="226" spans="1:22" ht="68.400000000000006" x14ac:dyDescent="0.25">
      <c r="A226" s="132">
        <v>117</v>
      </c>
      <c r="B226" s="133">
        <v>117</v>
      </c>
      <c r="C226" s="134" t="s">
        <v>97</v>
      </c>
      <c r="D226" s="135" t="s">
        <v>74</v>
      </c>
      <c r="E226" s="136">
        <v>2250.2399999999998</v>
      </c>
      <c r="F226" s="137" t="s">
        <v>98</v>
      </c>
      <c r="G226" s="136" t="s">
        <v>99</v>
      </c>
      <c r="H226" s="136" t="s">
        <v>100</v>
      </c>
      <c r="I226" s="136" t="s">
        <v>101</v>
      </c>
      <c r="J226" s="136"/>
      <c r="K226" s="136" t="s">
        <v>102</v>
      </c>
      <c r="L226" s="137" t="s">
        <v>103</v>
      </c>
      <c r="M226" s="137"/>
      <c r="N226" s="137" t="s">
        <v>80</v>
      </c>
      <c r="O226" s="137"/>
      <c r="P226" s="137"/>
      <c r="Q226" s="137"/>
      <c r="R226" s="137"/>
      <c r="S226" s="137"/>
      <c r="T226" s="137"/>
      <c r="U226" s="137"/>
      <c r="V226" s="137"/>
    </row>
    <row r="227" spans="1:22" ht="18.45" customHeight="1" x14ac:dyDescent="0.25">
      <c r="A227" s="130" t="s">
        <v>425</v>
      </c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</row>
    <row r="228" spans="1:22" ht="68.400000000000006" x14ac:dyDescent="0.25">
      <c r="A228" s="132">
        <v>118</v>
      </c>
      <c r="B228" s="133">
        <v>118</v>
      </c>
      <c r="C228" s="134" t="s">
        <v>128</v>
      </c>
      <c r="D228" s="135" t="s">
        <v>129</v>
      </c>
      <c r="E228" s="136">
        <v>13.69</v>
      </c>
      <c r="F228" s="137">
        <v>13.69</v>
      </c>
      <c r="G228" s="136"/>
      <c r="H228" s="136" t="s">
        <v>130</v>
      </c>
      <c r="I228" s="136">
        <v>3</v>
      </c>
      <c r="J228" s="136"/>
      <c r="K228" s="136" t="s">
        <v>131</v>
      </c>
      <c r="L228" s="137">
        <v>38</v>
      </c>
      <c r="M228" s="137"/>
      <c r="N228" s="137" t="s">
        <v>80</v>
      </c>
      <c r="O228" s="137"/>
      <c r="P228" s="137"/>
      <c r="Q228" s="137"/>
      <c r="R228" s="137"/>
      <c r="S228" s="137"/>
      <c r="T228" s="137"/>
      <c r="U228" s="137"/>
      <c r="V228" s="137"/>
    </row>
    <row r="229" spans="1:22" ht="79.8" x14ac:dyDescent="0.25">
      <c r="A229" s="132">
        <v>119</v>
      </c>
      <c r="B229" s="133">
        <v>119</v>
      </c>
      <c r="C229" s="134" t="s">
        <v>458</v>
      </c>
      <c r="D229" s="135" t="s">
        <v>459</v>
      </c>
      <c r="E229" s="136">
        <v>87.61</v>
      </c>
      <c r="F229" s="137" t="s">
        <v>460</v>
      </c>
      <c r="G229" s="136">
        <v>5.04</v>
      </c>
      <c r="H229" s="136" t="s">
        <v>461</v>
      </c>
      <c r="I229" s="136" t="s">
        <v>462</v>
      </c>
      <c r="J229" s="136">
        <v>5</v>
      </c>
      <c r="K229" s="136" t="s">
        <v>463</v>
      </c>
      <c r="L229" s="137" t="s">
        <v>464</v>
      </c>
      <c r="M229" s="137"/>
      <c r="N229" s="137" t="s">
        <v>80</v>
      </c>
      <c r="O229" s="137"/>
      <c r="P229" s="137"/>
      <c r="Q229" s="137"/>
      <c r="R229" s="137"/>
      <c r="S229" s="137"/>
      <c r="T229" s="137"/>
      <c r="U229" s="137"/>
      <c r="V229" s="137">
        <v>27</v>
      </c>
    </row>
    <row r="230" spans="1:22" ht="45.6" x14ac:dyDescent="0.25">
      <c r="A230" s="132">
        <v>120</v>
      </c>
      <c r="B230" s="133">
        <v>120</v>
      </c>
      <c r="C230" s="134" t="s">
        <v>346</v>
      </c>
      <c r="D230" s="135" t="s">
        <v>459</v>
      </c>
      <c r="E230" s="136">
        <v>18.600000000000001</v>
      </c>
      <c r="F230" s="137" t="s">
        <v>348</v>
      </c>
      <c r="G230" s="136"/>
      <c r="H230" s="136">
        <v>19</v>
      </c>
      <c r="I230" s="136" t="s">
        <v>465</v>
      </c>
      <c r="J230" s="136"/>
      <c r="K230" s="136">
        <v>34</v>
      </c>
      <c r="L230" s="137" t="s">
        <v>466</v>
      </c>
      <c r="M230" s="137"/>
      <c r="N230" s="137" t="s">
        <v>86</v>
      </c>
      <c r="O230" s="137"/>
      <c r="P230" s="137"/>
      <c r="Q230" s="137"/>
      <c r="R230" s="137"/>
      <c r="S230" s="137"/>
      <c r="T230" s="137"/>
      <c r="U230" s="137"/>
      <c r="V230" s="137"/>
    </row>
    <row r="231" spans="1:22" ht="18.45" customHeight="1" x14ac:dyDescent="0.25">
      <c r="A231" s="130" t="s">
        <v>365</v>
      </c>
      <c r="B231" s="131"/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</row>
    <row r="232" spans="1:22" ht="125.4" x14ac:dyDescent="0.25">
      <c r="A232" s="132">
        <v>121</v>
      </c>
      <c r="B232" s="133">
        <v>121</v>
      </c>
      <c r="C232" s="134" t="s">
        <v>467</v>
      </c>
      <c r="D232" s="135" t="s">
        <v>74</v>
      </c>
      <c r="E232" s="136">
        <v>758.83</v>
      </c>
      <c r="F232" s="137">
        <v>752.64</v>
      </c>
      <c r="G232" s="136">
        <v>6.19</v>
      </c>
      <c r="H232" s="136" t="s">
        <v>468</v>
      </c>
      <c r="I232" s="136">
        <v>8</v>
      </c>
      <c r="J232" s="136"/>
      <c r="K232" s="136" t="s">
        <v>469</v>
      </c>
      <c r="L232" s="137">
        <v>83</v>
      </c>
      <c r="M232" s="137"/>
      <c r="N232" s="137" t="s">
        <v>80</v>
      </c>
      <c r="O232" s="137"/>
      <c r="P232" s="137"/>
      <c r="Q232" s="137"/>
      <c r="R232" s="137"/>
      <c r="S232" s="137"/>
      <c r="T232" s="137"/>
      <c r="U232" s="137"/>
      <c r="V232" s="137"/>
    </row>
    <row r="233" spans="1:22" ht="68.400000000000006" x14ac:dyDescent="0.25">
      <c r="A233" s="132">
        <v>122</v>
      </c>
      <c r="B233" s="133">
        <v>122</v>
      </c>
      <c r="C233" s="134" t="s">
        <v>470</v>
      </c>
      <c r="D233" s="135" t="s">
        <v>74</v>
      </c>
      <c r="E233" s="136">
        <v>3759.44</v>
      </c>
      <c r="F233" s="137" t="s">
        <v>471</v>
      </c>
      <c r="G233" s="136">
        <v>10.32</v>
      </c>
      <c r="H233" s="136" t="s">
        <v>472</v>
      </c>
      <c r="I233" s="136" t="s">
        <v>473</v>
      </c>
      <c r="J233" s="136"/>
      <c r="K233" s="136" t="s">
        <v>474</v>
      </c>
      <c r="L233" s="137" t="s">
        <v>475</v>
      </c>
      <c r="M233" s="137"/>
      <c r="N233" s="137" t="s">
        <v>80</v>
      </c>
      <c r="O233" s="137"/>
      <c r="P233" s="137"/>
      <c r="Q233" s="137"/>
      <c r="R233" s="137"/>
      <c r="S233" s="137"/>
      <c r="T233" s="137"/>
      <c r="U233" s="137"/>
      <c r="V233" s="137">
        <v>1</v>
      </c>
    </row>
    <row r="234" spans="1:22" ht="18.45" customHeight="1" x14ac:dyDescent="0.25">
      <c r="A234" s="130" t="s">
        <v>476</v>
      </c>
      <c r="B234" s="131"/>
      <c r="C234" s="131"/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</row>
    <row r="235" spans="1:22" ht="125.4" x14ac:dyDescent="0.25">
      <c r="A235" s="132">
        <v>123</v>
      </c>
      <c r="B235" s="133">
        <v>123</v>
      </c>
      <c r="C235" s="134" t="s">
        <v>477</v>
      </c>
      <c r="D235" s="135" t="s">
        <v>74</v>
      </c>
      <c r="E235" s="136">
        <v>180.24</v>
      </c>
      <c r="F235" s="137">
        <v>180.24</v>
      </c>
      <c r="G235" s="136"/>
      <c r="H235" s="136" t="s">
        <v>478</v>
      </c>
      <c r="I235" s="136">
        <v>2</v>
      </c>
      <c r="J235" s="136"/>
      <c r="K235" s="136" t="s">
        <v>479</v>
      </c>
      <c r="L235" s="137">
        <v>20</v>
      </c>
      <c r="M235" s="137"/>
      <c r="N235" s="137" t="s">
        <v>80</v>
      </c>
      <c r="O235" s="137"/>
      <c r="P235" s="137"/>
      <c r="Q235" s="137"/>
      <c r="R235" s="137"/>
      <c r="S235" s="137"/>
      <c r="T235" s="137"/>
      <c r="U235" s="137"/>
      <c r="V235" s="137"/>
    </row>
    <row r="236" spans="1:22" ht="91.2" x14ac:dyDescent="0.25">
      <c r="A236" s="132">
        <v>124</v>
      </c>
      <c r="B236" s="133">
        <v>124</v>
      </c>
      <c r="C236" s="134" t="s">
        <v>480</v>
      </c>
      <c r="D236" s="135" t="s">
        <v>74</v>
      </c>
      <c r="E236" s="136">
        <v>606.35</v>
      </c>
      <c r="F236" s="137" t="s">
        <v>481</v>
      </c>
      <c r="G236" s="136">
        <v>3.1</v>
      </c>
      <c r="H236" s="136" t="s">
        <v>482</v>
      </c>
      <c r="I236" s="136">
        <v>6</v>
      </c>
      <c r="J236" s="136"/>
      <c r="K236" s="136" t="s">
        <v>483</v>
      </c>
      <c r="L236" s="137" t="s">
        <v>484</v>
      </c>
      <c r="M236" s="137"/>
      <c r="N236" s="137" t="s">
        <v>80</v>
      </c>
      <c r="O236" s="137"/>
      <c r="P236" s="137"/>
      <c r="Q236" s="137"/>
      <c r="R236" s="137"/>
      <c r="S236" s="137"/>
      <c r="T236" s="137"/>
      <c r="U236" s="137"/>
      <c r="V236" s="137"/>
    </row>
    <row r="237" spans="1:22" ht="45.6" x14ac:dyDescent="0.25">
      <c r="A237" s="138">
        <v>125</v>
      </c>
      <c r="B237" s="139">
        <v>125</v>
      </c>
      <c r="C237" s="140" t="s">
        <v>341</v>
      </c>
      <c r="D237" s="141" t="s">
        <v>93</v>
      </c>
      <c r="E237" s="142">
        <v>43.5</v>
      </c>
      <c r="F237" s="143" t="s">
        <v>342</v>
      </c>
      <c r="G237" s="142"/>
      <c r="H237" s="142">
        <v>44</v>
      </c>
      <c r="I237" s="142" t="s">
        <v>343</v>
      </c>
      <c r="J237" s="142"/>
      <c r="K237" s="142">
        <v>116</v>
      </c>
      <c r="L237" s="143" t="s">
        <v>344</v>
      </c>
      <c r="M237" s="143"/>
      <c r="N237" s="143" t="s">
        <v>86</v>
      </c>
      <c r="O237" s="143"/>
      <c r="P237" s="143"/>
      <c r="Q237" s="143"/>
      <c r="R237" s="143"/>
      <c r="S237" s="143"/>
      <c r="T237" s="143"/>
      <c r="U237" s="143"/>
      <c r="V237" s="143"/>
    </row>
    <row r="238" spans="1:22" ht="34.200000000000003" x14ac:dyDescent="0.25">
      <c r="A238" s="144" t="s">
        <v>485</v>
      </c>
      <c r="B238" s="145"/>
      <c r="C238" s="145"/>
      <c r="D238" s="145"/>
      <c r="E238" s="145"/>
      <c r="F238" s="145"/>
      <c r="G238" s="145"/>
      <c r="H238" s="146">
        <v>5147</v>
      </c>
      <c r="I238" s="146" t="s">
        <v>486</v>
      </c>
      <c r="J238" s="146" t="s">
        <v>487</v>
      </c>
      <c r="K238" s="146">
        <v>28037</v>
      </c>
      <c r="L238" s="146" t="s">
        <v>488</v>
      </c>
      <c r="M238" s="146"/>
      <c r="N238" s="146"/>
      <c r="O238" s="146"/>
      <c r="P238" s="146"/>
      <c r="Q238" s="146"/>
      <c r="R238" s="146"/>
      <c r="S238" s="146"/>
      <c r="T238" s="146"/>
      <c r="U238" s="146"/>
      <c r="V238" s="146" t="s">
        <v>489</v>
      </c>
    </row>
    <row r="239" spans="1:22" x14ac:dyDescent="0.25">
      <c r="A239" s="144" t="s">
        <v>490</v>
      </c>
      <c r="B239" s="145"/>
      <c r="C239" s="145"/>
      <c r="D239" s="145"/>
      <c r="E239" s="145"/>
      <c r="F239" s="145"/>
      <c r="G239" s="145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</row>
    <row r="240" spans="1:22" x14ac:dyDescent="0.25">
      <c r="A240" s="144" t="s">
        <v>491</v>
      </c>
      <c r="B240" s="145"/>
      <c r="C240" s="145"/>
      <c r="D240" s="145"/>
      <c r="E240" s="145"/>
      <c r="F240" s="145"/>
      <c r="G240" s="145"/>
      <c r="H240" s="146">
        <v>1368</v>
      </c>
      <c r="I240" s="146"/>
      <c r="J240" s="146"/>
      <c r="K240" s="146">
        <v>15077</v>
      </c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</row>
    <row r="241" spans="1:22" x14ac:dyDescent="0.25">
      <c r="A241" s="144" t="s">
        <v>492</v>
      </c>
      <c r="B241" s="145"/>
      <c r="C241" s="145"/>
      <c r="D241" s="145"/>
      <c r="E241" s="145"/>
      <c r="F241" s="145"/>
      <c r="G241" s="145"/>
      <c r="H241" s="146">
        <v>3479</v>
      </c>
      <c r="I241" s="146"/>
      <c r="J241" s="146"/>
      <c r="K241" s="146">
        <v>12113</v>
      </c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</row>
    <row r="242" spans="1:22" x14ac:dyDescent="0.25">
      <c r="A242" s="144" t="s">
        <v>493</v>
      </c>
      <c r="B242" s="145"/>
      <c r="C242" s="145"/>
      <c r="D242" s="145"/>
      <c r="E242" s="145"/>
      <c r="F242" s="145"/>
      <c r="G242" s="145"/>
      <c r="H242" s="146">
        <v>307</v>
      </c>
      <c r="I242" s="146"/>
      <c r="J242" s="146"/>
      <c r="K242" s="146">
        <v>947</v>
      </c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</row>
    <row r="243" spans="1:22" x14ac:dyDescent="0.25">
      <c r="A243" s="147" t="s">
        <v>494</v>
      </c>
      <c r="B243" s="148"/>
      <c r="C243" s="148"/>
      <c r="D243" s="148"/>
      <c r="E243" s="148"/>
      <c r="F243" s="148"/>
      <c r="G243" s="148"/>
      <c r="H243" s="149">
        <v>1358</v>
      </c>
      <c r="I243" s="149"/>
      <c r="J243" s="149"/>
      <c r="K243" s="149">
        <v>12772</v>
      </c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</row>
    <row r="244" spans="1:22" x14ac:dyDescent="0.25">
      <c r="A244" s="147" t="s">
        <v>495</v>
      </c>
      <c r="B244" s="148"/>
      <c r="C244" s="148"/>
      <c r="D244" s="148"/>
      <c r="E244" s="148"/>
      <c r="F244" s="148"/>
      <c r="G244" s="148"/>
      <c r="H244" s="149">
        <v>825</v>
      </c>
      <c r="I244" s="149"/>
      <c r="J244" s="149"/>
      <c r="K244" s="149">
        <v>7259</v>
      </c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</row>
    <row r="245" spans="1:22" x14ac:dyDescent="0.25">
      <c r="A245" s="147" t="s">
        <v>496</v>
      </c>
      <c r="B245" s="148"/>
      <c r="C245" s="148"/>
      <c r="D245" s="148"/>
      <c r="E245" s="148"/>
      <c r="F245" s="148"/>
      <c r="G245" s="148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</row>
    <row r="246" spans="1:22" ht="30" customHeight="1" x14ac:dyDescent="0.25">
      <c r="A246" s="144" t="s">
        <v>497</v>
      </c>
      <c r="B246" s="145"/>
      <c r="C246" s="145"/>
      <c r="D246" s="145"/>
      <c r="E246" s="145"/>
      <c r="F246" s="145"/>
      <c r="G246" s="145"/>
      <c r="H246" s="146">
        <v>4828</v>
      </c>
      <c r="I246" s="146"/>
      <c r="J246" s="146"/>
      <c r="K246" s="146">
        <v>32287</v>
      </c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</row>
    <row r="247" spans="1:22" ht="30" customHeight="1" x14ac:dyDescent="0.25">
      <c r="A247" s="144" t="s">
        <v>498</v>
      </c>
      <c r="B247" s="145"/>
      <c r="C247" s="145"/>
      <c r="D247" s="145"/>
      <c r="E247" s="145"/>
      <c r="F247" s="145"/>
      <c r="G247" s="145"/>
      <c r="H247" s="146">
        <v>293</v>
      </c>
      <c r="I247" s="146"/>
      <c r="J247" s="146"/>
      <c r="K247" s="146">
        <v>2888</v>
      </c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</row>
    <row r="248" spans="1:22" ht="30" customHeight="1" x14ac:dyDescent="0.25">
      <c r="A248" s="144" t="s">
        <v>499</v>
      </c>
      <c r="B248" s="145"/>
      <c r="C248" s="145"/>
      <c r="D248" s="145"/>
      <c r="E248" s="145"/>
      <c r="F248" s="145"/>
      <c r="G248" s="145"/>
      <c r="H248" s="146">
        <v>833</v>
      </c>
      <c r="I248" s="146"/>
      <c r="J248" s="146"/>
      <c r="K248" s="146">
        <v>5201</v>
      </c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</row>
    <row r="249" spans="1:22" ht="30" customHeight="1" x14ac:dyDescent="0.25">
      <c r="A249" s="144" t="s">
        <v>500</v>
      </c>
      <c r="B249" s="145"/>
      <c r="C249" s="145"/>
      <c r="D249" s="145"/>
      <c r="E249" s="145"/>
      <c r="F249" s="145"/>
      <c r="G249" s="145"/>
      <c r="H249" s="146">
        <v>269</v>
      </c>
      <c r="I249" s="146"/>
      <c r="J249" s="146"/>
      <c r="K249" s="146">
        <v>886</v>
      </c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</row>
    <row r="250" spans="1:22" x14ac:dyDescent="0.25">
      <c r="A250" s="144" t="s">
        <v>501</v>
      </c>
      <c r="B250" s="145"/>
      <c r="C250" s="145"/>
      <c r="D250" s="145"/>
      <c r="E250" s="145"/>
      <c r="F250" s="145"/>
      <c r="G250" s="145"/>
      <c r="H250" s="146">
        <v>95</v>
      </c>
      <c r="I250" s="146"/>
      <c r="J250" s="146"/>
      <c r="K250" s="146">
        <v>428</v>
      </c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</row>
    <row r="251" spans="1:22" ht="30" customHeight="1" x14ac:dyDescent="0.25">
      <c r="A251" s="144" t="s">
        <v>502</v>
      </c>
      <c r="B251" s="145"/>
      <c r="C251" s="145"/>
      <c r="D251" s="145"/>
      <c r="E251" s="145"/>
      <c r="F251" s="145"/>
      <c r="G251" s="145"/>
      <c r="H251" s="146">
        <v>110</v>
      </c>
      <c r="I251" s="146"/>
      <c r="J251" s="146"/>
      <c r="K251" s="146">
        <v>781</v>
      </c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</row>
    <row r="252" spans="1:22" x14ac:dyDescent="0.25">
      <c r="A252" s="144" t="s">
        <v>503</v>
      </c>
      <c r="B252" s="145"/>
      <c r="C252" s="145"/>
      <c r="D252" s="145"/>
      <c r="E252" s="145"/>
      <c r="F252" s="145"/>
      <c r="G252" s="145"/>
      <c r="H252" s="146">
        <v>506</v>
      </c>
      <c r="I252" s="146"/>
      <c r="J252" s="146"/>
      <c r="K252" s="146">
        <v>3314</v>
      </c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</row>
    <row r="253" spans="1:22" x14ac:dyDescent="0.25">
      <c r="A253" s="144" t="s">
        <v>504</v>
      </c>
      <c r="B253" s="145"/>
      <c r="C253" s="145"/>
      <c r="D253" s="145"/>
      <c r="E253" s="145"/>
      <c r="F253" s="145"/>
      <c r="G253" s="145"/>
      <c r="H253" s="146">
        <v>56</v>
      </c>
      <c r="I253" s="146"/>
      <c r="J253" s="146"/>
      <c r="K253" s="146">
        <v>206</v>
      </c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</row>
    <row r="254" spans="1:22" x14ac:dyDescent="0.25">
      <c r="A254" s="144" t="s">
        <v>505</v>
      </c>
      <c r="B254" s="145"/>
      <c r="C254" s="145"/>
      <c r="D254" s="145"/>
      <c r="E254" s="145"/>
      <c r="F254" s="145"/>
      <c r="G254" s="145"/>
      <c r="H254" s="146">
        <v>340</v>
      </c>
      <c r="I254" s="146"/>
      <c r="J254" s="146"/>
      <c r="K254" s="146">
        <v>2077</v>
      </c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</row>
    <row r="255" spans="1:22" x14ac:dyDescent="0.25">
      <c r="A255" s="144" t="s">
        <v>506</v>
      </c>
      <c r="B255" s="145"/>
      <c r="C255" s="145"/>
      <c r="D255" s="145"/>
      <c r="E255" s="145"/>
      <c r="F255" s="145"/>
      <c r="G255" s="145"/>
      <c r="H255" s="146">
        <v>7330</v>
      </c>
      <c r="I255" s="146"/>
      <c r="J255" s="146"/>
      <c r="K255" s="146">
        <v>48068</v>
      </c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</row>
    <row r="256" spans="1:22" ht="30" customHeight="1" x14ac:dyDescent="0.25">
      <c r="A256" s="144" t="s">
        <v>507</v>
      </c>
      <c r="B256" s="145"/>
      <c r="C256" s="145"/>
      <c r="D256" s="145"/>
      <c r="E256" s="145"/>
      <c r="F256" s="145"/>
      <c r="G256" s="145"/>
      <c r="H256" s="146">
        <v>744.34</v>
      </c>
      <c r="I256" s="146"/>
      <c r="J256" s="146"/>
      <c r="K256" s="146">
        <v>2922.38</v>
      </c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</row>
    <row r="257" spans="1:22" x14ac:dyDescent="0.25">
      <c r="A257" s="147" t="s">
        <v>508</v>
      </c>
      <c r="B257" s="148"/>
      <c r="C257" s="148"/>
      <c r="D257" s="148"/>
      <c r="E257" s="148"/>
      <c r="F257" s="148"/>
      <c r="G257" s="148"/>
      <c r="H257" s="149">
        <v>8074.34</v>
      </c>
      <c r="I257" s="149"/>
      <c r="J257" s="149"/>
      <c r="K257" s="149">
        <v>50990.38</v>
      </c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</row>
    <row r="258" spans="1:22" x14ac:dyDescent="0.25">
      <c r="A258" s="50"/>
      <c r="B258" s="39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</row>
    <row r="259" spans="1:22" x14ac:dyDescent="0.25">
      <c r="A259" s="50"/>
      <c r="B259" s="39"/>
      <c r="C259" s="73" t="s">
        <v>62</v>
      </c>
      <c r="D259" s="48"/>
      <c r="E259" s="48"/>
      <c r="F259" s="48"/>
      <c r="G259" s="48"/>
      <c r="H259" s="74">
        <f>IF(ISBLANK(Y30),"",ROUND(Z30/Y30,2)*100)</f>
        <v>99</v>
      </c>
      <c r="I259" s="48"/>
      <c r="J259" s="48"/>
      <c r="K259" s="74">
        <f>IF(ISBLANK(Y31),"",ROUND(Z31/Y31,2)*100)</f>
        <v>85</v>
      </c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</row>
    <row r="260" spans="1:22" x14ac:dyDescent="0.25">
      <c r="A260" s="50"/>
      <c r="B260" s="39"/>
      <c r="C260" s="73" t="s">
        <v>63</v>
      </c>
      <c r="D260" s="48"/>
      <c r="E260" s="48"/>
      <c r="F260" s="48"/>
      <c r="G260" s="48"/>
      <c r="H260" s="45">
        <f>IF(ISBLANK(Y30),"",ROUND(AA30/Y30,2)*100)</f>
        <v>60</v>
      </c>
      <c r="I260" s="48"/>
      <c r="J260" s="48"/>
      <c r="K260" s="45">
        <f>IF(ISBLANK(Y31),"",ROUND(AA31/Y31,2)*100)</f>
        <v>48</v>
      </c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</row>
    <row r="261" spans="1:22" x14ac:dyDescent="0.25">
      <c r="A261" s="28"/>
      <c r="B261" s="28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spans="1:22" x14ac:dyDescent="0.25">
      <c r="B262" s="75" t="s">
        <v>69</v>
      </c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spans="1:22" x14ac:dyDescent="0.25">
      <c r="B263" s="3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</row>
    <row r="264" spans="1:22" x14ac:dyDescent="0.25">
      <c r="B264" s="75" t="s">
        <v>70</v>
      </c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</row>
    <row r="265" spans="1:22" x14ac:dyDescent="0.25">
      <c r="B265" s="46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</row>
    <row r="267" spans="1:22" x14ac:dyDescent="0.25">
      <c r="C267" s="49"/>
      <c r="D267" s="49"/>
      <c r="E267" s="49"/>
      <c r="F267" s="49"/>
      <c r="G267" s="49"/>
    </row>
    <row r="268" spans="1:22" x14ac:dyDescent="0.25">
      <c r="C268" s="49"/>
      <c r="D268" s="49"/>
      <c r="E268" s="49"/>
      <c r="F268" s="49"/>
      <c r="G268" s="49"/>
    </row>
    <row r="269" spans="1:22" x14ac:dyDescent="0.25">
      <c r="C269" s="49"/>
      <c r="D269" s="49"/>
      <c r="E269" s="49"/>
      <c r="F269" s="49"/>
      <c r="G269" s="49"/>
    </row>
    <row r="270" spans="1:22" x14ac:dyDescent="0.25">
      <c r="C270" s="49"/>
      <c r="D270" s="49"/>
      <c r="E270" s="49"/>
      <c r="F270" s="49"/>
      <c r="G270" s="49"/>
    </row>
    <row r="271" spans="1:22" x14ac:dyDescent="0.25">
      <c r="C271" s="49"/>
      <c r="D271" s="49"/>
      <c r="E271" s="49"/>
      <c r="F271" s="49"/>
      <c r="G271" s="49"/>
    </row>
    <row r="272" spans="1:22" x14ac:dyDescent="0.25">
      <c r="C272" s="49"/>
      <c r="D272" s="49"/>
      <c r="E272" s="49"/>
      <c r="F272" s="49"/>
      <c r="G272" s="49"/>
    </row>
    <row r="273" spans="3:7" x14ac:dyDescent="0.25">
      <c r="C273" s="49"/>
      <c r="D273" s="49"/>
      <c r="E273" s="49"/>
      <c r="F273" s="49"/>
      <c r="G273" s="49"/>
    </row>
    <row r="274" spans="3:7" x14ac:dyDescent="0.25">
      <c r="C274" s="49"/>
      <c r="D274" s="49"/>
      <c r="E274" s="49"/>
      <c r="F274" s="49"/>
      <c r="G274" s="49"/>
    </row>
    <row r="275" spans="3:7" x14ac:dyDescent="0.25">
      <c r="C275" s="49"/>
      <c r="D275" s="49"/>
      <c r="E275" s="49"/>
      <c r="F275" s="49"/>
      <c r="G275" s="49"/>
    </row>
    <row r="276" spans="3:7" x14ac:dyDescent="0.25">
      <c r="C276" s="49"/>
      <c r="D276" s="49"/>
      <c r="E276" s="49"/>
      <c r="F276" s="49"/>
      <c r="G276" s="49"/>
    </row>
    <row r="277" spans="3:7" x14ac:dyDescent="0.25">
      <c r="C277" s="49"/>
      <c r="D277" s="49"/>
      <c r="E277" s="49"/>
      <c r="F277" s="49"/>
      <c r="G277" s="49"/>
    </row>
    <row r="278" spans="3:7" x14ac:dyDescent="0.25">
      <c r="C278" s="49"/>
      <c r="D278" s="49"/>
      <c r="E278" s="49"/>
      <c r="F278" s="49"/>
      <c r="G278" s="49"/>
    </row>
  </sheetData>
  <mergeCells count="125">
    <mergeCell ref="A255:G255"/>
    <mergeCell ref="A256:G256"/>
    <mergeCell ref="A257:G257"/>
    <mergeCell ref="A249:G249"/>
    <mergeCell ref="A250:G250"/>
    <mergeCell ref="A251:G251"/>
    <mergeCell ref="A252:G252"/>
    <mergeCell ref="A253:G253"/>
    <mergeCell ref="A254:G254"/>
    <mergeCell ref="A243:G243"/>
    <mergeCell ref="A244:G244"/>
    <mergeCell ref="A245:G245"/>
    <mergeCell ref="A246:G246"/>
    <mergeCell ref="A247:G247"/>
    <mergeCell ref="A248:G248"/>
    <mergeCell ref="A234:V234"/>
    <mergeCell ref="A238:G238"/>
    <mergeCell ref="A239:G239"/>
    <mergeCell ref="A240:G240"/>
    <mergeCell ref="A241:G241"/>
    <mergeCell ref="A242:G242"/>
    <mergeCell ref="A213:V213"/>
    <mergeCell ref="A217:V217"/>
    <mergeCell ref="A220:V220"/>
    <mergeCell ref="A221:V221"/>
    <mergeCell ref="A227:V227"/>
    <mergeCell ref="A231:V231"/>
    <mergeCell ref="A197:V197"/>
    <mergeCell ref="A199:V199"/>
    <mergeCell ref="A201:V201"/>
    <mergeCell ref="A203:V203"/>
    <mergeCell ref="A208:V208"/>
    <mergeCell ref="A209:V209"/>
    <mergeCell ref="A179:V179"/>
    <mergeCell ref="A180:V180"/>
    <mergeCell ref="A184:V184"/>
    <mergeCell ref="A187:V187"/>
    <mergeCell ref="A189:V189"/>
    <mergeCell ref="A191:V191"/>
    <mergeCell ref="A166:V166"/>
    <mergeCell ref="A168:V168"/>
    <mergeCell ref="A170:V170"/>
    <mergeCell ref="A171:V171"/>
    <mergeCell ref="A174:V174"/>
    <mergeCell ref="A176:V176"/>
    <mergeCell ref="A145:V145"/>
    <mergeCell ref="A148:V148"/>
    <mergeCell ref="A151:V151"/>
    <mergeCell ref="A152:V152"/>
    <mergeCell ref="A155:V155"/>
    <mergeCell ref="A160:V160"/>
    <mergeCell ref="A129:V129"/>
    <mergeCell ref="A131:V131"/>
    <mergeCell ref="A133:V133"/>
    <mergeCell ref="A137:V137"/>
    <mergeCell ref="A139:V139"/>
    <mergeCell ref="A143:V143"/>
    <mergeCell ref="A117:V117"/>
    <mergeCell ref="A120:V120"/>
    <mergeCell ref="A122:V122"/>
    <mergeCell ref="A124:V124"/>
    <mergeCell ref="A125:V125"/>
    <mergeCell ref="A127:V127"/>
    <mergeCell ref="A102:V102"/>
    <mergeCell ref="A104:V104"/>
    <mergeCell ref="A106:V106"/>
    <mergeCell ref="A111:V111"/>
    <mergeCell ref="A113:V113"/>
    <mergeCell ref="A116:V116"/>
    <mergeCell ref="A88:V88"/>
    <mergeCell ref="A91:V91"/>
    <mergeCell ref="A93:V93"/>
    <mergeCell ref="A96:V96"/>
    <mergeCell ref="A98:V98"/>
    <mergeCell ref="A99:V99"/>
    <mergeCell ref="A71:V71"/>
    <mergeCell ref="A73:V73"/>
    <mergeCell ref="A75:V75"/>
    <mergeCell ref="A82:V82"/>
    <mergeCell ref="A84:V84"/>
    <mergeCell ref="A86:V86"/>
    <mergeCell ref="A57:V57"/>
    <mergeCell ref="A59:V59"/>
    <mergeCell ref="A61:V61"/>
    <mergeCell ref="A64:V64"/>
    <mergeCell ref="A66:V66"/>
    <mergeCell ref="A69:V69"/>
    <mergeCell ref="A40:V40"/>
    <mergeCell ref="A41:V41"/>
    <mergeCell ref="A47:V47"/>
    <mergeCell ref="A48:V48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5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509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8074.34/1000</f>
        <v>8.0743399999999994</v>
      </c>
      <c r="H11" s="85"/>
      <c r="I11" s="55" t="s">
        <v>5</v>
      </c>
      <c r="J11" s="86">
        <f>50990.38/1000</f>
        <v>50.990379999999995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0.11960000000000001</v>
      </c>
      <c r="H14" s="85"/>
      <c r="I14" s="55" t="s">
        <v>7</v>
      </c>
      <c r="J14" s="86">
        <f>(P14+P15)/1000</f>
        <v>0.11960000000000001</v>
      </c>
      <c r="K14" s="87"/>
      <c r="L14" s="58">
        <v>1361</v>
      </c>
      <c r="M14" s="35" t="s">
        <v>7</v>
      </c>
      <c r="N14" s="57"/>
      <c r="O14" s="26">
        <v>118.95</v>
      </c>
      <c r="P14" s="27">
        <v>118.95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1368/1000</f>
        <v>1.3680000000000001</v>
      </c>
      <c r="H15" s="117"/>
      <c r="I15" s="55" t="s">
        <v>5</v>
      </c>
      <c r="J15" s="86">
        <f>15077/1000</f>
        <v>15.077</v>
      </c>
      <c r="K15" s="87"/>
      <c r="L15" s="59">
        <v>14977</v>
      </c>
      <c r="M15" s="35" t="s">
        <v>5</v>
      </c>
      <c r="N15" s="57"/>
      <c r="O15" s="26">
        <v>0.65</v>
      </c>
      <c r="P15" s="27">
        <v>0.65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512</v>
      </c>
      <c r="C26" s="134" t="s">
        <v>513</v>
      </c>
      <c r="D26" s="154" t="s">
        <v>514</v>
      </c>
      <c r="E26" s="155">
        <v>0.67</v>
      </c>
      <c r="F26" s="136" t="s">
        <v>515</v>
      </c>
      <c r="G26" s="136">
        <v>6.45</v>
      </c>
      <c r="H26" s="156"/>
      <c r="I26" s="156"/>
      <c r="J26" s="136" t="s">
        <v>516</v>
      </c>
      <c r="K26" s="136">
        <v>71.209999999999994</v>
      </c>
      <c r="L26" s="157"/>
      <c r="M26" s="156">
        <f>IF(ISNUMBER(K26/G26),IF(NOT(K26/G26=0),K26/G26, " "), " ")</f>
        <v>11.040310077519379</v>
      </c>
      <c r="N26" s="154"/>
    </row>
    <row r="27" spans="1:23" s="29" customFormat="1" ht="22.8" x14ac:dyDescent="0.25">
      <c r="A27" s="152">
        <v>2</v>
      </c>
      <c r="B27" s="153" t="s">
        <v>517</v>
      </c>
      <c r="C27" s="134" t="s">
        <v>518</v>
      </c>
      <c r="D27" s="154" t="s">
        <v>514</v>
      </c>
      <c r="E27" s="155">
        <v>5.0999999999999996</v>
      </c>
      <c r="F27" s="136" t="s">
        <v>519</v>
      </c>
      <c r="G27" s="136">
        <v>50.77</v>
      </c>
      <c r="H27" s="156"/>
      <c r="I27" s="156"/>
      <c r="J27" s="136" t="s">
        <v>520</v>
      </c>
      <c r="K27" s="136">
        <v>559.04999999999995</v>
      </c>
      <c r="L27" s="157"/>
      <c r="M27" s="156">
        <f>IF(ISNUMBER(K27/G27),IF(NOT(K27/G27=0),K27/G27, " "), " ")</f>
        <v>11.011424069332282</v>
      </c>
      <c r="N27" s="154"/>
    </row>
    <row r="28" spans="1:23" s="29" customFormat="1" ht="22.8" x14ac:dyDescent="0.25">
      <c r="A28" s="152">
        <v>3</v>
      </c>
      <c r="B28" s="153" t="s">
        <v>521</v>
      </c>
      <c r="C28" s="134" t="s">
        <v>522</v>
      </c>
      <c r="D28" s="154" t="s">
        <v>514</v>
      </c>
      <c r="E28" s="155">
        <v>9.14</v>
      </c>
      <c r="F28" s="136" t="s">
        <v>523</v>
      </c>
      <c r="G28" s="136">
        <v>94.41</v>
      </c>
      <c r="H28" s="156"/>
      <c r="I28" s="156"/>
      <c r="J28" s="136" t="s">
        <v>524</v>
      </c>
      <c r="K28" s="136">
        <v>1041.1600000000001</v>
      </c>
      <c r="L28" s="157"/>
      <c r="M28" s="156">
        <f>IF(ISNUMBER(K28/G28),IF(NOT(K28/G28=0),K28/G28, " "), " ")</f>
        <v>11.028069060480883</v>
      </c>
      <c r="N28" s="154"/>
    </row>
    <row r="29" spans="1:23" s="29" customFormat="1" ht="22.8" x14ac:dyDescent="0.25">
      <c r="A29" s="152">
        <v>4</v>
      </c>
      <c r="B29" s="153" t="s">
        <v>525</v>
      </c>
      <c r="C29" s="134" t="s">
        <v>526</v>
      </c>
      <c r="D29" s="154" t="s">
        <v>514</v>
      </c>
      <c r="E29" s="155">
        <v>16.18</v>
      </c>
      <c r="F29" s="136" t="s">
        <v>527</v>
      </c>
      <c r="G29" s="136">
        <v>174.44</v>
      </c>
      <c r="H29" s="156"/>
      <c r="I29" s="156"/>
      <c r="J29" s="136" t="s">
        <v>528</v>
      </c>
      <c r="K29" s="136">
        <v>1923.2</v>
      </c>
      <c r="L29" s="157"/>
      <c r="M29" s="156">
        <f>IF(ISNUMBER(K29/G29),IF(NOT(K29/G29=0),K29/G29, " "), " ")</f>
        <v>11.02499426736987</v>
      </c>
      <c r="N29" s="154"/>
    </row>
    <row r="30" spans="1:23" ht="22.8" x14ac:dyDescent="0.25">
      <c r="A30" s="152">
        <v>5</v>
      </c>
      <c r="B30" s="153" t="s">
        <v>529</v>
      </c>
      <c r="C30" s="134" t="s">
        <v>530</v>
      </c>
      <c r="D30" s="154" t="s">
        <v>514</v>
      </c>
      <c r="E30" s="155">
        <v>6.04</v>
      </c>
      <c r="F30" s="136" t="s">
        <v>531</v>
      </c>
      <c r="G30" s="136">
        <v>65.959999999999994</v>
      </c>
      <c r="H30" s="156"/>
      <c r="I30" s="156"/>
      <c r="J30" s="136" t="s">
        <v>532</v>
      </c>
      <c r="K30" s="136">
        <v>726.86</v>
      </c>
      <c r="L30" s="157"/>
      <c r="M30" s="156">
        <f>IF(ISNUMBER(K30/G30),IF(NOT(K30/G30=0),K30/G30, " "), " ")</f>
        <v>11.019708914493634</v>
      </c>
      <c r="N30" s="154"/>
    </row>
    <row r="31" spans="1:23" ht="22.8" x14ac:dyDescent="0.25">
      <c r="A31" s="152">
        <v>6</v>
      </c>
      <c r="B31" s="153" t="s">
        <v>533</v>
      </c>
      <c r="C31" s="134" t="s">
        <v>534</v>
      </c>
      <c r="D31" s="154" t="s">
        <v>514</v>
      </c>
      <c r="E31" s="155">
        <v>15.2</v>
      </c>
      <c r="F31" s="136" t="s">
        <v>535</v>
      </c>
      <c r="G31" s="136">
        <v>170.25</v>
      </c>
      <c r="H31" s="156"/>
      <c r="I31" s="156"/>
      <c r="J31" s="136" t="s">
        <v>536</v>
      </c>
      <c r="K31" s="136">
        <v>1876</v>
      </c>
      <c r="L31" s="157"/>
      <c r="M31" s="156">
        <f>IF(ISNUMBER(K31/G31),IF(NOT(K31/G31=0),K31/G31, " "), " ")</f>
        <v>11.019089574155654</v>
      </c>
      <c r="N31" s="154"/>
    </row>
    <row r="32" spans="1:23" ht="22.8" x14ac:dyDescent="0.25">
      <c r="A32" s="152">
        <v>7</v>
      </c>
      <c r="B32" s="153" t="s">
        <v>537</v>
      </c>
      <c r="C32" s="134" t="s">
        <v>538</v>
      </c>
      <c r="D32" s="154" t="s">
        <v>514</v>
      </c>
      <c r="E32" s="155">
        <v>6.42</v>
      </c>
      <c r="F32" s="136" t="s">
        <v>539</v>
      </c>
      <c r="G32" s="136">
        <v>72.790000000000006</v>
      </c>
      <c r="H32" s="156"/>
      <c r="I32" s="156"/>
      <c r="J32" s="136" t="s">
        <v>540</v>
      </c>
      <c r="K32" s="136">
        <v>802.69</v>
      </c>
      <c r="L32" s="157"/>
      <c r="M32" s="156">
        <f>IF(ISNUMBER(K32/G32),IF(NOT(K32/G32=0),K32/G32, " "), " ")</f>
        <v>11.027476301689793</v>
      </c>
      <c r="N32" s="154"/>
    </row>
    <row r="33" spans="1:14" ht="22.8" x14ac:dyDescent="0.25">
      <c r="A33" s="152">
        <v>8</v>
      </c>
      <c r="B33" s="153" t="s">
        <v>541</v>
      </c>
      <c r="C33" s="134" t="s">
        <v>542</v>
      </c>
      <c r="D33" s="154" t="s">
        <v>514</v>
      </c>
      <c r="E33" s="155">
        <v>19.18</v>
      </c>
      <c r="F33" s="136" t="s">
        <v>543</v>
      </c>
      <c r="G33" s="136">
        <v>219.99</v>
      </c>
      <c r="H33" s="156"/>
      <c r="I33" s="156"/>
      <c r="J33" s="136" t="s">
        <v>544</v>
      </c>
      <c r="K33" s="136">
        <v>2423.7800000000002</v>
      </c>
      <c r="L33" s="157"/>
      <c r="M33" s="156">
        <f>IF(ISNUMBER(K33/G33),IF(NOT(K33/G33=0),K33/G33, " "), " ")</f>
        <v>11.017682621937361</v>
      </c>
      <c r="N33" s="154"/>
    </row>
    <row r="34" spans="1:14" ht="22.8" x14ac:dyDescent="0.25">
      <c r="A34" s="152">
        <v>9</v>
      </c>
      <c r="B34" s="153" t="s">
        <v>545</v>
      </c>
      <c r="C34" s="134" t="s">
        <v>546</v>
      </c>
      <c r="D34" s="154" t="s">
        <v>514</v>
      </c>
      <c r="E34" s="155">
        <v>0.54</v>
      </c>
      <c r="F34" s="136" t="s">
        <v>547</v>
      </c>
      <c r="G34" s="136">
        <v>6.42</v>
      </c>
      <c r="H34" s="156"/>
      <c r="I34" s="156"/>
      <c r="J34" s="136" t="s">
        <v>548</v>
      </c>
      <c r="K34" s="136">
        <v>70.78</v>
      </c>
      <c r="L34" s="157"/>
      <c r="M34" s="156">
        <f>IF(ISNUMBER(K34/G34),IF(NOT(K34/G34=0),K34/G34, " "), " ")</f>
        <v>11.024922118380063</v>
      </c>
      <c r="N34" s="154"/>
    </row>
    <row r="35" spans="1:14" ht="22.8" x14ac:dyDescent="0.25">
      <c r="A35" s="152">
        <v>10</v>
      </c>
      <c r="B35" s="153" t="s">
        <v>549</v>
      </c>
      <c r="C35" s="134" t="s">
        <v>550</v>
      </c>
      <c r="D35" s="154" t="s">
        <v>514</v>
      </c>
      <c r="E35" s="155">
        <v>3.72</v>
      </c>
      <c r="F35" s="136" t="s">
        <v>551</v>
      </c>
      <c r="G35" s="136">
        <v>44.77</v>
      </c>
      <c r="H35" s="156"/>
      <c r="I35" s="156"/>
      <c r="J35" s="136" t="s">
        <v>552</v>
      </c>
      <c r="K35" s="136">
        <v>492.99</v>
      </c>
      <c r="L35" s="157"/>
      <c r="M35" s="156">
        <f>IF(ISNUMBER(K35/G35),IF(NOT(K35/G35=0),K35/G35, " "), " ")</f>
        <v>11.01161492070583</v>
      </c>
      <c r="N35" s="154"/>
    </row>
    <row r="36" spans="1:14" ht="22.8" x14ac:dyDescent="0.25">
      <c r="A36" s="152">
        <v>11</v>
      </c>
      <c r="B36" s="153" t="s">
        <v>553</v>
      </c>
      <c r="C36" s="134" t="s">
        <v>554</v>
      </c>
      <c r="D36" s="154" t="s">
        <v>514</v>
      </c>
      <c r="E36" s="155">
        <v>26.72</v>
      </c>
      <c r="F36" s="136" t="s">
        <v>555</v>
      </c>
      <c r="G36" s="136">
        <v>324.92</v>
      </c>
      <c r="H36" s="156"/>
      <c r="I36" s="156"/>
      <c r="J36" s="136" t="s">
        <v>556</v>
      </c>
      <c r="K36" s="136">
        <v>3580.74</v>
      </c>
      <c r="L36" s="157"/>
      <c r="M36" s="156">
        <f>IF(ISNUMBER(K36/G36),IF(NOT(K36/G36=0),K36/G36, " "), " ")</f>
        <v>11.020374245968236</v>
      </c>
      <c r="N36" s="154"/>
    </row>
    <row r="37" spans="1:14" ht="22.8" x14ac:dyDescent="0.25">
      <c r="A37" s="152">
        <v>12</v>
      </c>
      <c r="B37" s="153" t="s">
        <v>557</v>
      </c>
      <c r="C37" s="134" t="s">
        <v>558</v>
      </c>
      <c r="D37" s="154" t="s">
        <v>514</v>
      </c>
      <c r="E37" s="155">
        <v>4.46</v>
      </c>
      <c r="F37" s="136" t="s">
        <v>559</v>
      </c>
      <c r="G37" s="136">
        <v>55.93</v>
      </c>
      <c r="H37" s="156"/>
      <c r="I37" s="156"/>
      <c r="J37" s="136" t="s">
        <v>560</v>
      </c>
      <c r="K37" s="136">
        <v>616.19000000000005</v>
      </c>
      <c r="L37" s="157"/>
      <c r="M37" s="156">
        <f>IF(ISNUMBER(K37/G37),IF(NOT(K37/G37=0),K37/G37, " "), " ")</f>
        <v>11.017164312533525</v>
      </c>
      <c r="N37" s="154"/>
    </row>
    <row r="38" spans="1:14" ht="22.8" x14ac:dyDescent="0.25">
      <c r="A38" s="152">
        <v>13</v>
      </c>
      <c r="B38" s="153" t="s">
        <v>561</v>
      </c>
      <c r="C38" s="134" t="s">
        <v>562</v>
      </c>
      <c r="D38" s="154" t="s">
        <v>514</v>
      </c>
      <c r="E38" s="155">
        <v>4.67</v>
      </c>
      <c r="F38" s="136" t="s">
        <v>563</v>
      </c>
      <c r="G38" s="136">
        <v>59.4</v>
      </c>
      <c r="H38" s="156"/>
      <c r="I38" s="156"/>
      <c r="J38" s="136" t="s">
        <v>564</v>
      </c>
      <c r="K38" s="136">
        <v>654.59</v>
      </c>
      <c r="L38" s="157"/>
      <c r="M38" s="156">
        <f>IF(ISNUMBER(K38/G38),IF(NOT(K38/G38=0),K38/G38, " "), " ")</f>
        <v>11.020033670033671</v>
      </c>
      <c r="N38" s="154"/>
    </row>
    <row r="39" spans="1:14" ht="22.8" x14ac:dyDescent="0.25">
      <c r="A39" s="152">
        <v>14</v>
      </c>
      <c r="B39" s="153" t="s">
        <v>565</v>
      </c>
      <c r="C39" s="134" t="s">
        <v>566</v>
      </c>
      <c r="D39" s="154" t="s">
        <v>514</v>
      </c>
      <c r="E39" s="155">
        <v>0.19</v>
      </c>
      <c r="F39" s="136" t="s">
        <v>567</v>
      </c>
      <c r="G39" s="136">
        <v>2.4900000000000002</v>
      </c>
      <c r="H39" s="156"/>
      <c r="I39" s="156"/>
      <c r="J39" s="136" t="s">
        <v>568</v>
      </c>
      <c r="K39" s="136">
        <v>27.4</v>
      </c>
      <c r="L39" s="157"/>
      <c r="M39" s="156">
        <f>IF(ISNUMBER(K39/G39),IF(NOT(K39/G39=0),K39/G39, " "), " ")</f>
        <v>11.004016064257026</v>
      </c>
      <c r="N39" s="154"/>
    </row>
    <row r="40" spans="1:14" ht="22.8" x14ac:dyDescent="0.25">
      <c r="A40" s="152">
        <v>15</v>
      </c>
      <c r="B40" s="153" t="s">
        <v>569</v>
      </c>
      <c r="C40" s="134" t="s">
        <v>570</v>
      </c>
      <c r="D40" s="154" t="s">
        <v>514</v>
      </c>
      <c r="E40" s="155">
        <v>0.72</v>
      </c>
      <c r="F40" s="136" t="s">
        <v>571</v>
      </c>
      <c r="G40" s="136">
        <v>10.26</v>
      </c>
      <c r="H40" s="156"/>
      <c r="I40" s="156"/>
      <c r="J40" s="136" t="s">
        <v>572</v>
      </c>
      <c r="K40" s="136">
        <v>113.08</v>
      </c>
      <c r="L40" s="157"/>
      <c r="M40" s="156">
        <f>IF(ISNUMBER(K40/G40),IF(NOT(K40/G40=0),K40/G40, " "), " ")</f>
        <v>11.021442495126706</v>
      </c>
      <c r="N40" s="154"/>
    </row>
    <row r="41" spans="1:14" ht="22.8" x14ac:dyDescent="0.25">
      <c r="A41" s="152">
        <v>16</v>
      </c>
      <c r="B41" s="153">
        <v>2</v>
      </c>
      <c r="C41" s="134" t="s">
        <v>573</v>
      </c>
      <c r="D41" s="154" t="s">
        <v>514</v>
      </c>
      <c r="E41" s="155">
        <v>0.65</v>
      </c>
      <c r="F41" s="136" t="s">
        <v>574</v>
      </c>
      <c r="G41" s="136"/>
      <c r="H41" s="156"/>
      <c r="I41" s="156"/>
      <c r="J41" s="136" t="s">
        <v>574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19.350000000000001" customHeight="1" x14ac:dyDescent="0.25">
      <c r="A42" s="128" t="s">
        <v>575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34.200000000000003" x14ac:dyDescent="0.25">
      <c r="A43" s="152">
        <v>17</v>
      </c>
      <c r="B43" s="153">
        <v>21141</v>
      </c>
      <c r="C43" s="134" t="s">
        <v>576</v>
      </c>
      <c r="D43" s="154" t="s">
        <v>577</v>
      </c>
      <c r="E43" s="155">
        <v>0.09</v>
      </c>
      <c r="F43" s="136" t="s">
        <v>578</v>
      </c>
      <c r="G43" s="136">
        <v>12.07</v>
      </c>
      <c r="H43" s="156"/>
      <c r="I43" s="156"/>
      <c r="J43" s="136" t="s">
        <v>579</v>
      </c>
      <c r="K43" s="136">
        <v>59.67</v>
      </c>
      <c r="L43" s="157"/>
      <c r="M43" s="156">
        <f>IF(ISNUMBER(K43/G43),IF(NOT(K43/G43=0),K43/G43, " "), " ")</f>
        <v>4.943661971830986</v>
      </c>
      <c r="N43" s="154" t="s">
        <v>580</v>
      </c>
    </row>
    <row r="44" spans="1:14" ht="22.8" x14ac:dyDescent="0.25">
      <c r="A44" s="152">
        <v>18</v>
      </c>
      <c r="B44" s="153">
        <v>30303</v>
      </c>
      <c r="C44" s="134" t="s">
        <v>581</v>
      </c>
      <c r="D44" s="154" t="s">
        <v>577</v>
      </c>
      <c r="E44" s="155">
        <v>0.06</v>
      </c>
      <c r="F44" s="136" t="s">
        <v>582</v>
      </c>
      <c r="G44" s="136">
        <v>0.06</v>
      </c>
      <c r="H44" s="156"/>
      <c r="I44" s="156"/>
      <c r="J44" s="136" t="s">
        <v>583</v>
      </c>
      <c r="K44" s="136">
        <v>0.3</v>
      </c>
      <c r="L44" s="157"/>
      <c r="M44" s="156">
        <f>IF(ISNUMBER(K44/G44),IF(NOT(K44/G44=0),K44/G44, " "), " ")</f>
        <v>5</v>
      </c>
      <c r="N44" s="154" t="s">
        <v>580</v>
      </c>
    </row>
    <row r="45" spans="1:14" ht="22.8" x14ac:dyDescent="0.25">
      <c r="A45" s="152">
        <v>19</v>
      </c>
      <c r="B45" s="153">
        <v>30954</v>
      </c>
      <c r="C45" s="134" t="s">
        <v>584</v>
      </c>
      <c r="D45" s="154" t="s">
        <v>577</v>
      </c>
      <c r="E45" s="155">
        <v>0.26</v>
      </c>
      <c r="F45" s="136" t="s">
        <v>585</v>
      </c>
      <c r="G45" s="136">
        <v>8.74</v>
      </c>
      <c r="H45" s="156"/>
      <c r="I45" s="156"/>
      <c r="J45" s="136" t="s">
        <v>586</v>
      </c>
      <c r="K45" s="136">
        <v>40.299999999999997</v>
      </c>
      <c r="L45" s="157"/>
      <c r="M45" s="156">
        <f>IF(ISNUMBER(K45/G45),IF(NOT(K45/G45=0),K45/G45, " "), " ")</f>
        <v>4.6109839816933631</v>
      </c>
      <c r="N45" s="154" t="s">
        <v>587</v>
      </c>
    </row>
    <row r="46" spans="1:14" ht="22.8" x14ac:dyDescent="0.25">
      <c r="A46" s="152">
        <v>20</v>
      </c>
      <c r="B46" s="153">
        <v>40502</v>
      </c>
      <c r="C46" s="134" t="s">
        <v>588</v>
      </c>
      <c r="D46" s="154" t="s">
        <v>577</v>
      </c>
      <c r="E46" s="155">
        <v>1.21</v>
      </c>
      <c r="F46" s="136" t="s">
        <v>589</v>
      </c>
      <c r="G46" s="136">
        <v>9.52</v>
      </c>
      <c r="H46" s="156"/>
      <c r="I46" s="156"/>
      <c r="J46" s="136" t="s">
        <v>590</v>
      </c>
      <c r="K46" s="136">
        <v>54.45</v>
      </c>
      <c r="L46" s="157"/>
      <c r="M46" s="156">
        <f>IF(ISNUMBER(K46/G46),IF(NOT(K46/G46=0),K46/G46, " "), " ")</f>
        <v>5.719537815126051</v>
      </c>
      <c r="N46" s="154" t="s">
        <v>580</v>
      </c>
    </row>
    <row r="47" spans="1:14" ht="22.8" x14ac:dyDescent="0.25">
      <c r="A47" s="152">
        <v>21</v>
      </c>
      <c r="B47" s="153">
        <v>40504</v>
      </c>
      <c r="C47" s="134" t="s">
        <v>591</v>
      </c>
      <c r="D47" s="154" t="s">
        <v>577</v>
      </c>
      <c r="E47" s="155">
        <v>1.48</v>
      </c>
      <c r="F47" s="136" t="s">
        <v>592</v>
      </c>
      <c r="G47" s="136">
        <v>1.89</v>
      </c>
      <c r="H47" s="156"/>
      <c r="I47" s="156"/>
      <c r="J47" s="136" t="s">
        <v>593</v>
      </c>
      <c r="K47" s="136">
        <v>4.4400000000000004</v>
      </c>
      <c r="L47" s="157"/>
      <c r="M47" s="156">
        <f>IF(ISNUMBER(K47/G47),IF(NOT(K47/G47=0),K47/G47, " "), " ")</f>
        <v>2.3492063492063497</v>
      </c>
      <c r="N47" s="154" t="s">
        <v>580</v>
      </c>
    </row>
    <row r="48" spans="1:14" ht="22.8" x14ac:dyDescent="0.25">
      <c r="A48" s="152">
        <v>22</v>
      </c>
      <c r="B48" s="153">
        <v>150101</v>
      </c>
      <c r="C48" s="134" t="s">
        <v>594</v>
      </c>
      <c r="D48" s="154" t="s">
        <v>577</v>
      </c>
      <c r="E48" s="155">
        <v>0.01</v>
      </c>
      <c r="F48" s="136" t="s">
        <v>595</v>
      </c>
      <c r="G48" s="136">
        <v>1.3</v>
      </c>
      <c r="H48" s="156"/>
      <c r="I48" s="156"/>
      <c r="J48" s="136" t="s">
        <v>596</v>
      </c>
      <c r="K48" s="136">
        <v>6.8</v>
      </c>
      <c r="L48" s="157"/>
      <c r="M48" s="156">
        <f>IF(ISNUMBER(K48/G48),IF(NOT(K48/G48=0),K48/G48, " "), " ")</f>
        <v>5.2307692307692308</v>
      </c>
      <c r="N48" s="154" t="s">
        <v>580</v>
      </c>
    </row>
    <row r="49" spans="1:14" ht="22.8" x14ac:dyDescent="0.25">
      <c r="A49" s="152">
        <v>23</v>
      </c>
      <c r="B49" s="153">
        <v>253100</v>
      </c>
      <c r="C49" s="134" t="s">
        <v>597</v>
      </c>
      <c r="D49" s="154" t="s">
        <v>577</v>
      </c>
      <c r="E49" s="155">
        <v>0.02</v>
      </c>
      <c r="F49" s="136" t="s">
        <v>598</v>
      </c>
      <c r="G49" s="136">
        <v>0.04</v>
      </c>
      <c r="H49" s="156"/>
      <c r="I49" s="156"/>
      <c r="J49" s="136" t="s">
        <v>599</v>
      </c>
      <c r="K49" s="136">
        <v>0.18</v>
      </c>
      <c r="L49" s="157"/>
      <c r="M49" s="156">
        <f>IF(ISNUMBER(K49/G49),IF(NOT(K49/G49=0),K49/G49, " "), " ")</f>
        <v>4.5</v>
      </c>
      <c r="N49" s="154" t="s">
        <v>600</v>
      </c>
    </row>
    <row r="50" spans="1:14" ht="22.8" x14ac:dyDescent="0.25">
      <c r="A50" s="152">
        <v>24</v>
      </c>
      <c r="B50" s="153">
        <v>330206</v>
      </c>
      <c r="C50" s="134" t="s">
        <v>601</v>
      </c>
      <c r="D50" s="154" t="s">
        <v>577</v>
      </c>
      <c r="E50" s="155">
        <v>0.71</v>
      </c>
      <c r="F50" s="136" t="s">
        <v>602</v>
      </c>
      <c r="G50" s="136">
        <v>1.65</v>
      </c>
      <c r="H50" s="156"/>
      <c r="I50" s="156"/>
      <c r="J50" s="136" t="s">
        <v>603</v>
      </c>
      <c r="K50" s="136">
        <v>7.81</v>
      </c>
      <c r="L50" s="157"/>
      <c r="M50" s="156">
        <f>IF(ISNUMBER(K50/G50),IF(NOT(K50/G50=0),K50/G50, " "), " ")</f>
        <v>4.7333333333333334</v>
      </c>
      <c r="N50" s="154" t="s">
        <v>580</v>
      </c>
    </row>
    <row r="51" spans="1:14" ht="22.8" x14ac:dyDescent="0.25">
      <c r="A51" s="152">
        <v>25</v>
      </c>
      <c r="B51" s="153">
        <v>380111</v>
      </c>
      <c r="C51" s="134" t="s">
        <v>604</v>
      </c>
      <c r="D51" s="154" t="s">
        <v>577</v>
      </c>
      <c r="E51" s="155">
        <v>0.02</v>
      </c>
      <c r="F51" s="136" t="s">
        <v>605</v>
      </c>
      <c r="G51" s="136">
        <v>4.62</v>
      </c>
      <c r="H51" s="156"/>
      <c r="I51" s="156"/>
      <c r="J51" s="136" t="s">
        <v>606</v>
      </c>
      <c r="K51" s="136">
        <v>10.97</v>
      </c>
      <c r="L51" s="157"/>
      <c r="M51" s="156">
        <f>IF(ISNUMBER(K51/G51),IF(NOT(K51/G51=0),K51/G51, " "), " ")</f>
        <v>2.3744588744588744</v>
      </c>
      <c r="N51" s="154" t="s">
        <v>600</v>
      </c>
    </row>
    <row r="52" spans="1:14" ht="22.8" x14ac:dyDescent="0.25">
      <c r="A52" s="152">
        <v>26</v>
      </c>
      <c r="B52" s="153">
        <v>380182</v>
      </c>
      <c r="C52" s="134" t="s">
        <v>607</v>
      </c>
      <c r="D52" s="154" t="s">
        <v>577</v>
      </c>
      <c r="E52" s="155">
        <v>0.05</v>
      </c>
      <c r="F52" s="136" t="s">
        <v>608</v>
      </c>
      <c r="G52" s="136">
        <v>79.790000000000006</v>
      </c>
      <c r="H52" s="156"/>
      <c r="I52" s="156"/>
      <c r="J52" s="136" t="s">
        <v>609</v>
      </c>
      <c r="K52" s="136">
        <v>113.26</v>
      </c>
      <c r="L52" s="157"/>
      <c r="M52" s="156">
        <f>IF(ISNUMBER(K52/G52),IF(NOT(K52/G52=0),K52/G52, " "), " ")</f>
        <v>1.4194761248276726</v>
      </c>
      <c r="N52" s="154" t="s">
        <v>600</v>
      </c>
    </row>
    <row r="53" spans="1:14" ht="22.8" x14ac:dyDescent="0.25">
      <c r="A53" s="152">
        <v>27</v>
      </c>
      <c r="B53" s="153">
        <v>390512</v>
      </c>
      <c r="C53" s="134" t="s">
        <v>610</v>
      </c>
      <c r="D53" s="154" t="s">
        <v>577</v>
      </c>
      <c r="E53" s="155">
        <v>0.05</v>
      </c>
      <c r="F53" s="136" t="s">
        <v>611</v>
      </c>
      <c r="G53" s="136">
        <v>8.24</v>
      </c>
      <c r="H53" s="156"/>
      <c r="I53" s="156"/>
      <c r="J53" s="136" t="s">
        <v>612</v>
      </c>
      <c r="K53" s="136">
        <v>27.86</v>
      </c>
      <c r="L53" s="157"/>
      <c r="M53" s="156">
        <f>IF(ISNUMBER(K53/G53),IF(NOT(K53/G53=0),K53/G53, " "), " ")</f>
        <v>3.3810679611650483</v>
      </c>
      <c r="N53" s="154" t="s">
        <v>600</v>
      </c>
    </row>
    <row r="54" spans="1:14" ht="22.8" x14ac:dyDescent="0.25">
      <c r="A54" s="152">
        <v>28</v>
      </c>
      <c r="B54" s="153">
        <v>391701</v>
      </c>
      <c r="C54" s="134" t="s">
        <v>613</v>
      </c>
      <c r="D54" s="154" t="s">
        <v>577</v>
      </c>
      <c r="E54" s="155">
        <v>0.05</v>
      </c>
      <c r="F54" s="136" t="s">
        <v>614</v>
      </c>
      <c r="G54" s="136">
        <v>6.67</v>
      </c>
      <c r="H54" s="156"/>
      <c r="I54" s="156"/>
      <c r="J54" s="136" t="s">
        <v>615</v>
      </c>
      <c r="K54" s="136">
        <v>21.02</v>
      </c>
      <c r="L54" s="157"/>
      <c r="M54" s="156">
        <f>IF(ISNUMBER(K54/G54),IF(NOT(K54/G54=0),K54/G54, " "), " ")</f>
        <v>3.1514242878560719</v>
      </c>
      <c r="N54" s="154" t="s">
        <v>600</v>
      </c>
    </row>
    <row r="55" spans="1:14" ht="22.8" x14ac:dyDescent="0.25">
      <c r="A55" s="152">
        <v>29</v>
      </c>
      <c r="B55" s="153">
        <v>394111</v>
      </c>
      <c r="C55" s="134" t="s">
        <v>616</v>
      </c>
      <c r="D55" s="154" t="s">
        <v>577</v>
      </c>
      <c r="E55" s="155">
        <v>0.05</v>
      </c>
      <c r="F55" s="136" t="s">
        <v>617</v>
      </c>
      <c r="G55" s="136">
        <v>40.159999999999997</v>
      </c>
      <c r="H55" s="156"/>
      <c r="I55" s="156"/>
      <c r="J55" s="136" t="s">
        <v>618</v>
      </c>
      <c r="K55" s="136">
        <v>100.76</v>
      </c>
      <c r="L55" s="157"/>
      <c r="M55" s="156">
        <f>IF(ISNUMBER(K55/G55),IF(NOT(K55/G55=0),K55/G55, " "), " ")</f>
        <v>2.508964143426295</v>
      </c>
      <c r="N55" s="154" t="s">
        <v>600</v>
      </c>
    </row>
    <row r="56" spans="1:14" ht="22.8" x14ac:dyDescent="0.25">
      <c r="A56" s="152">
        <v>30</v>
      </c>
      <c r="B56" s="153">
        <v>400001</v>
      </c>
      <c r="C56" s="134" t="s">
        <v>619</v>
      </c>
      <c r="D56" s="154" t="s">
        <v>577</v>
      </c>
      <c r="E56" s="155">
        <v>0.38</v>
      </c>
      <c r="F56" s="136" t="s">
        <v>620</v>
      </c>
      <c r="G56" s="136">
        <v>39.200000000000003</v>
      </c>
      <c r="H56" s="156"/>
      <c r="I56" s="156"/>
      <c r="J56" s="136" t="s">
        <v>621</v>
      </c>
      <c r="K56" s="136">
        <v>216.6</v>
      </c>
      <c r="L56" s="157"/>
      <c r="M56" s="156">
        <f>IF(ISNUMBER(K56/G56),IF(NOT(K56/G56=0),K56/G56, " "), " ")</f>
        <v>5.5255102040816322</v>
      </c>
      <c r="N56" s="154" t="s">
        <v>580</v>
      </c>
    </row>
    <row r="57" spans="1:14" ht="22.8" x14ac:dyDescent="0.25">
      <c r="A57" s="152">
        <v>31</v>
      </c>
      <c r="B57" s="153">
        <v>400005</v>
      </c>
      <c r="C57" s="134" t="s">
        <v>622</v>
      </c>
      <c r="D57" s="154" t="s">
        <v>577</v>
      </c>
      <c r="E57" s="155">
        <v>0.05</v>
      </c>
      <c r="F57" s="136" t="s">
        <v>623</v>
      </c>
      <c r="G57" s="136">
        <v>12.82</v>
      </c>
      <c r="H57" s="156"/>
      <c r="I57" s="156"/>
      <c r="J57" s="136" t="s">
        <v>624</v>
      </c>
      <c r="K57" s="136">
        <v>44.54</v>
      </c>
      <c r="L57" s="157"/>
      <c r="M57" s="156">
        <f>IF(ISNUMBER(K57/G57),IF(NOT(K57/G57=0),K57/G57, " "), " ")</f>
        <v>3.474258970358814</v>
      </c>
      <c r="N57" s="154" t="s">
        <v>600</v>
      </c>
    </row>
    <row r="58" spans="1:14" ht="22.8" x14ac:dyDescent="0.25">
      <c r="A58" s="152">
        <v>32</v>
      </c>
      <c r="B58" s="153">
        <v>400006</v>
      </c>
      <c r="C58" s="134" t="s">
        <v>625</v>
      </c>
      <c r="D58" s="154" t="s">
        <v>577</v>
      </c>
      <c r="E58" s="155">
        <v>0.15</v>
      </c>
      <c r="F58" s="136" t="s">
        <v>626</v>
      </c>
      <c r="G58" s="136">
        <v>52.81</v>
      </c>
      <c r="H58" s="156"/>
      <c r="I58" s="156"/>
      <c r="J58" s="136" t="s">
        <v>627</v>
      </c>
      <c r="K58" s="136">
        <v>94.32</v>
      </c>
      <c r="L58" s="157"/>
      <c r="M58" s="156">
        <f>IF(ISNUMBER(K58/G58),IF(NOT(K58/G58=0),K58/G58, " "), " ")</f>
        <v>1.7860253739822001</v>
      </c>
      <c r="N58" s="154" t="s">
        <v>600</v>
      </c>
    </row>
    <row r="59" spans="1:14" ht="22.8" x14ac:dyDescent="0.25">
      <c r="A59" s="152">
        <v>33</v>
      </c>
      <c r="B59" s="153">
        <v>400303</v>
      </c>
      <c r="C59" s="134" t="s">
        <v>628</v>
      </c>
      <c r="D59" s="154" t="s">
        <v>577</v>
      </c>
      <c r="E59" s="155">
        <v>0.16</v>
      </c>
      <c r="F59" s="136" t="s">
        <v>629</v>
      </c>
      <c r="G59" s="136">
        <v>21.4</v>
      </c>
      <c r="H59" s="156"/>
      <c r="I59" s="156"/>
      <c r="J59" s="136" t="s">
        <v>630</v>
      </c>
      <c r="K59" s="136">
        <v>98.4</v>
      </c>
      <c r="L59" s="157"/>
      <c r="M59" s="156">
        <f>IF(ISNUMBER(K59/G59),IF(NOT(K59/G59=0),K59/G59, " "), " ")</f>
        <v>4.5981308411214963</v>
      </c>
      <c r="N59" s="154" t="s">
        <v>631</v>
      </c>
    </row>
    <row r="60" spans="1:14" ht="19.350000000000001" customHeight="1" x14ac:dyDescent="0.25">
      <c r="A60" s="128" t="s">
        <v>632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22.8" x14ac:dyDescent="0.25">
      <c r="A61" s="152">
        <v>34</v>
      </c>
      <c r="B61" s="153" t="s">
        <v>633</v>
      </c>
      <c r="C61" s="134" t="s">
        <v>634</v>
      </c>
      <c r="D61" s="154" t="s">
        <v>635</v>
      </c>
      <c r="E61" s="155">
        <v>7.5739999999999998</v>
      </c>
      <c r="F61" s="136" t="s">
        <v>636</v>
      </c>
      <c r="G61" s="136">
        <v>98.54</v>
      </c>
      <c r="H61" s="156">
        <v>71</v>
      </c>
      <c r="I61" s="156">
        <v>537.75</v>
      </c>
      <c r="J61" s="136" t="s">
        <v>637</v>
      </c>
      <c r="K61" s="136">
        <v>557.14</v>
      </c>
      <c r="L61" s="157"/>
      <c r="M61" s="156">
        <f>IF(ISNUMBER(K61/G61),IF(NOT(K61/G61=0),K61/G61, " "), " ")</f>
        <v>5.6539476354779783</v>
      </c>
      <c r="N61" s="154" t="s">
        <v>638</v>
      </c>
    </row>
    <row r="62" spans="1:14" ht="34.200000000000003" x14ac:dyDescent="0.25">
      <c r="A62" s="152">
        <v>35</v>
      </c>
      <c r="B62" s="153" t="s">
        <v>639</v>
      </c>
      <c r="C62" s="134" t="s">
        <v>640</v>
      </c>
      <c r="D62" s="154" t="s">
        <v>641</v>
      </c>
      <c r="E62" s="155">
        <v>5.9999999999999995E-4</v>
      </c>
      <c r="F62" s="136" t="s">
        <v>642</v>
      </c>
      <c r="G62" s="136">
        <v>21.06</v>
      </c>
      <c r="H62" s="156">
        <v>81514</v>
      </c>
      <c r="I62" s="156">
        <v>48.9</v>
      </c>
      <c r="J62" s="136" t="s">
        <v>643</v>
      </c>
      <c r="K62" s="136">
        <v>49.98</v>
      </c>
      <c r="L62" s="157"/>
      <c r="M62" s="156">
        <f>IF(ISNUMBER(K62/G62),IF(NOT(K62/G62=0),K62/G62, " "), " ")</f>
        <v>2.3732193732193734</v>
      </c>
      <c r="N62" s="154" t="s">
        <v>644</v>
      </c>
    </row>
    <row r="63" spans="1:14" ht="57" x14ac:dyDescent="0.25">
      <c r="A63" s="152">
        <v>36</v>
      </c>
      <c r="B63" s="153" t="s">
        <v>645</v>
      </c>
      <c r="C63" s="134" t="s">
        <v>646</v>
      </c>
      <c r="D63" s="154" t="s">
        <v>641</v>
      </c>
      <c r="E63" s="155">
        <v>1E-4</v>
      </c>
      <c r="F63" s="136" t="s">
        <v>647</v>
      </c>
      <c r="G63" s="136">
        <v>0.99</v>
      </c>
      <c r="H63" s="156">
        <v>52825.65</v>
      </c>
      <c r="I63" s="156">
        <v>5.28</v>
      </c>
      <c r="J63" s="136" t="s">
        <v>648</v>
      </c>
      <c r="K63" s="136">
        <v>5.4</v>
      </c>
      <c r="L63" s="157"/>
      <c r="M63" s="156">
        <f>IF(ISNUMBER(K63/G63),IF(NOT(K63/G63=0),K63/G63, " "), " ")</f>
        <v>5.454545454545455</v>
      </c>
      <c r="N63" s="154" t="s">
        <v>649</v>
      </c>
    </row>
    <row r="64" spans="1:14" ht="34.200000000000003" x14ac:dyDescent="0.25">
      <c r="A64" s="152">
        <v>37</v>
      </c>
      <c r="B64" s="153" t="s">
        <v>650</v>
      </c>
      <c r="C64" s="134" t="s">
        <v>651</v>
      </c>
      <c r="D64" s="154" t="s">
        <v>641</v>
      </c>
      <c r="E64" s="155">
        <v>8.9999999999999998E-4</v>
      </c>
      <c r="F64" s="136" t="s">
        <v>652</v>
      </c>
      <c r="G64" s="136">
        <v>7.87</v>
      </c>
      <c r="H64" s="156">
        <v>40186.449999999997</v>
      </c>
      <c r="I64" s="156">
        <v>36.17</v>
      </c>
      <c r="J64" s="136" t="s">
        <v>653</v>
      </c>
      <c r="K64" s="136">
        <v>37</v>
      </c>
      <c r="L64" s="157"/>
      <c r="M64" s="156">
        <f>IF(ISNUMBER(K64/G64),IF(NOT(K64/G64=0),K64/G64, " "), " ")</f>
        <v>4.7013977128335451</v>
      </c>
      <c r="N64" s="154" t="s">
        <v>654</v>
      </c>
    </row>
    <row r="65" spans="1:14" ht="22.8" x14ac:dyDescent="0.25">
      <c r="A65" s="152">
        <v>38</v>
      </c>
      <c r="B65" s="153" t="s">
        <v>655</v>
      </c>
      <c r="C65" s="134" t="s">
        <v>656</v>
      </c>
      <c r="D65" s="154" t="s">
        <v>641</v>
      </c>
      <c r="E65" s="155">
        <v>2.0000000000000001E-4</v>
      </c>
      <c r="F65" s="136" t="s">
        <v>657</v>
      </c>
      <c r="G65" s="136">
        <v>5.37</v>
      </c>
      <c r="H65" s="156">
        <v>88980</v>
      </c>
      <c r="I65" s="156">
        <v>17.8</v>
      </c>
      <c r="J65" s="136" t="s">
        <v>658</v>
      </c>
      <c r="K65" s="136">
        <v>18.170000000000002</v>
      </c>
      <c r="L65" s="157"/>
      <c r="M65" s="156">
        <f>IF(ISNUMBER(K65/G65),IF(NOT(K65/G65=0),K65/G65, " "), " ")</f>
        <v>3.383612662942272</v>
      </c>
      <c r="N65" s="154" t="s">
        <v>659</v>
      </c>
    </row>
    <row r="66" spans="1:14" ht="22.8" x14ac:dyDescent="0.25">
      <c r="A66" s="152">
        <v>39</v>
      </c>
      <c r="B66" s="153" t="s">
        <v>660</v>
      </c>
      <c r="C66" s="134" t="s">
        <v>661</v>
      </c>
      <c r="D66" s="154" t="s">
        <v>662</v>
      </c>
      <c r="E66" s="155">
        <v>0.2092</v>
      </c>
      <c r="F66" s="136" t="s">
        <v>663</v>
      </c>
      <c r="G66" s="136">
        <v>1.28</v>
      </c>
      <c r="H66" s="156">
        <v>41.25</v>
      </c>
      <c r="I66" s="156">
        <v>8.64</v>
      </c>
      <c r="J66" s="136" t="s">
        <v>664</v>
      </c>
      <c r="K66" s="136">
        <v>9.1999999999999993</v>
      </c>
      <c r="L66" s="157"/>
      <c r="M66" s="156">
        <f>IF(ISNUMBER(K66/G66),IF(NOT(K66/G66=0),K66/G66, " "), " ")</f>
        <v>7.1874999999999991</v>
      </c>
      <c r="N66" s="154" t="s">
        <v>665</v>
      </c>
    </row>
    <row r="67" spans="1:14" ht="34.200000000000003" x14ac:dyDescent="0.25">
      <c r="A67" s="152">
        <v>40</v>
      </c>
      <c r="B67" s="153" t="s">
        <v>666</v>
      </c>
      <c r="C67" s="134" t="s">
        <v>667</v>
      </c>
      <c r="D67" s="154" t="s">
        <v>641</v>
      </c>
      <c r="E67" s="155">
        <v>1E-4</v>
      </c>
      <c r="F67" s="136" t="s">
        <v>668</v>
      </c>
      <c r="G67" s="136">
        <v>1.83</v>
      </c>
      <c r="H67" s="156">
        <v>60646.19</v>
      </c>
      <c r="I67" s="156">
        <v>6.06</v>
      </c>
      <c r="J67" s="136" t="s">
        <v>669</v>
      </c>
      <c r="K67" s="136">
        <v>6.2</v>
      </c>
      <c r="L67" s="157"/>
      <c r="M67" s="156">
        <f>IF(ISNUMBER(K67/G67),IF(NOT(K67/G67=0),K67/G67, " "), " ")</f>
        <v>3.3879781420765025</v>
      </c>
      <c r="N67" s="154" t="s">
        <v>670</v>
      </c>
    </row>
    <row r="68" spans="1:14" ht="34.200000000000003" x14ac:dyDescent="0.25">
      <c r="A68" s="152">
        <v>41</v>
      </c>
      <c r="B68" s="153" t="s">
        <v>671</v>
      </c>
      <c r="C68" s="134" t="s">
        <v>672</v>
      </c>
      <c r="D68" s="154" t="s">
        <v>673</v>
      </c>
      <c r="E68" s="155">
        <v>5.0000000000000001E-4</v>
      </c>
      <c r="F68" s="136" t="s">
        <v>674</v>
      </c>
      <c r="G68" s="136">
        <v>1.65</v>
      </c>
      <c r="H68" s="156">
        <v>11130</v>
      </c>
      <c r="I68" s="156">
        <v>5.57</v>
      </c>
      <c r="J68" s="136" t="s">
        <v>675</v>
      </c>
      <c r="K68" s="136">
        <v>5.69</v>
      </c>
      <c r="L68" s="157"/>
      <c r="M68" s="156">
        <f>IF(ISNUMBER(K68/G68),IF(NOT(K68/G68=0),K68/G68, " "), " ")</f>
        <v>3.4484848484848487</v>
      </c>
      <c r="N68" s="154" t="s">
        <v>676</v>
      </c>
    </row>
    <row r="69" spans="1:14" ht="22.8" x14ac:dyDescent="0.25">
      <c r="A69" s="152">
        <v>42</v>
      </c>
      <c r="B69" s="153" t="s">
        <v>677</v>
      </c>
      <c r="C69" s="134" t="s">
        <v>678</v>
      </c>
      <c r="D69" s="154" t="s">
        <v>641</v>
      </c>
      <c r="E69" s="155">
        <v>2.9999999999999997E-4</v>
      </c>
      <c r="F69" s="136" t="s">
        <v>679</v>
      </c>
      <c r="G69" s="136">
        <v>3.06</v>
      </c>
      <c r="H69" s="156">
        <v>48900</v>
      </c>
      <c r="I69" s="156">
        <v>14.67</v>
      </c>
      <c r="J69" s="136" t="s">
        <v>680</v>
      </c>
      <c r="K69" s="136">
        <v>15</v>
      </c>
      <c r="L69" s="157"/>
      <c r="M69" s="156">
        <f>IF(ISNUMBER(K69/G69),IF(NOT(K69/G69=0),K69/G69, " "), " ")</f>
        <v>4.9019607843137258</v>
      </c>
      <c r="N69" s="154" t="s">
        <v>681</v>
      </c>
    </row>
    <row r="70" spans="1:14" ht="45.6" x14ac:dyDescent="0.25">
      <c r="A70" s="152">
        <v>43</v>
      </c>
      <c r="B70" s="153" t="s">
        <v>682</v>
      </c>
      <c r="C70" s="134" t="s">
        <v>683</v>
      </c>
      <c r="D70" s="154" t="s">
        <v>635</v>
      </c>
      <c r="E70" s="155">
        <v>3.0999999999999999E-3</v>
      </c>
      <c r="F70" s="136" t="s">
        <v>684</v>
      </c>
      <c r="G70" s="136">
        <v>0.03</v>
      </c>
      <c r="H70" s="156">
        <v>38.51</v>
      </c>
      <c r="I70" s="156">
        <v>0.12</v>
      </c>
      <c r="J70" s="136" t="s">
        <v>685</v>
      </c>
      <c r="K70" s="136">
        <v>0.12</v>
      </c>
      <c r="L70" s="157"/>
      <c r="M70" s="156">
        <f>IF(ISNUMBER(K70/G70),IF(NOT(K70/G70=0),K70/G70, " "), " ")</f>
        <v>4</v>
      </c>
      <c r="N70" s="154" t="s">
        <v>686</v>
      </c>
    </row>
    <row r="71" spans="1:14" ht="22.8" x14ac:dyDescent="0.25">
      <c r="A71" s="152">
        <v>44</v>
      </c>
      <c r="B71" s="153" t="s">
        <v>687</v>
      </c>
      <c r="C71" s="134" t="s">
        <v>688</v>
      </c>
      <c r="D71" s="154" t="s">
        <v>641</v>
      </c>
      <c r="E71" s="155">
        <v>2.0000000000000001E-4</v>
      </c>
      <c r="F71" s="136" t="s">
        <v>689</v>
      </c>
      <c r="G71" s="136">
        <v>2.08</v>
      </c>
      <c r="H71" s="156">
        <v>39646.28</v>
      </c>
      <c r="I71" s="156">
        <v>7.92</v>
      </c>
      <c r="J71" s="136" t="s">
        <v>690</v>
      </c>
      <c r="K71" s="136">
        <v>8.1199999999999992</v>
      </c>
      <c r="L71" s="157"/>
      <c r="M71" s="156">
        <f>IF(ISNUMBER(K71/G71),IF(NOT(K71/G71=0),K71/G71, " "), " ")</f>
        <v>3.9038461538461533</v>
      </c>
      <c r="N71" s="154" t="s">
        <v>691</v>
      </c>
    </row>
    <row r="72" spans="1:14" ht="45.6" x14ac:dyDescent="0.25">
      <c r="A72" s="152">
        <v>45</v>
      </c>
      <c r="B72" s="153" t="s">
        <v>692</v>
      </c>
      <c r="C72" s="134" t="s">
        <v>693</v>
      </c>
      <c r="D72" s="154" t="s">
        <v>641</v>
      </c>
      <c r="E72" s="155">
        <v>2.5000000000000001E-3</v>
      </c>
      <c r="F72" s="136" t="s">
        <v>694</v>
      </c>
      <c r="G72" s="136">
        <v>14.26</v>
      </c>
      <c r="H72" s="156">
        <v>18432.21</v>
      </c>
      <c r="I72" s="156">
        <v>46.08</v>
      </c>
      <c r="J72" s="136" t="s">
        <v>695</v>
      </c>
      <c r="K72" s="136">
        <v>47.24</v>
      </c>
      <c r="L72" s="157"/>
      <c r="M72" s="156">
        <f>IF(ISNUMBER(K72/G72),IF(NOT(K72/G72=0),K72/G72, " "), " ")</f>
        <v>3.3127629733520338</v>
      </c>
      <c r="N72" s="154" t="s">
        <v>696</v>
      </c>
    </row>
    <row r="73" spans="1:14" ht="57" x14ac:dyDescent="0.25">
      <c r="A73" s="152">
        <v>46</v>
      </c>
      <c r="B73" s="153" t="s">
        <v>697</v>
      </c>
      <c r="C73" s="134" t="s">
        <v>698</v>
      </c>
      <c r="D73" s="154" t="s">
        <v>641</v>
      </c>
      <c r="E73" s="155">
        <v>4.9000000000000002E-2</v>
      </c>
      <c r="F73" s="136" t="s">
        <v>699</v>
      </c>
      <c r="G73" s="136">
        <v>259.7</v>
      </c>
      <c r="H73" s="156">
        <v>28016.95</v>
      </c>
      <c r="I73" s="156">
        <v>1372.83</v>
      </c>
      <c r="J73" s="136" t="s">
        <v>700</v>
      </c>
      <c r="K73" s="136">
        <v>1404.95</v>
      </c>
      <c r="L73" s="157"/>
      <c r="M73" s="156">
        <f>IF(ISNUMBER(K73/G73),IF(NOT(K73/G73=0),K73/G73, " "), " ")</f>
        <v>5.4098960338852526</v>
      </c>
      <c r="N73" s="154" t="s">
        <v>701</v>
      </c>
    </row>
    <row r="74" spans="1:14" ht="22.8" x14ac:dyDescent="0.25">
      <c r="A74" s="152">
        <v>47</v>
      </c>
      <c r="B74" s="153" t="s">
        <v>702</v>
      </c>
      <c r="C74" s="134" t="s">
        <v>703</v>
      </c>
      <c r="D74" s="154" t="s">
        <v>635</v>
      </c>
      <c r="E74" s="155">
        <v>1.403</v>
      </c>
      <c r="F74" s="136" t="s">
        <v>704</v>
      </c>
      <c r="G74" s="136">
        <v>28.34</v>
      </c>
      <c r="H74" s="156">
        <v>87</v>
      </c>
      <c r="I74" s="156">
        <v>122.06</v>
      </c>
      <c r="J74" s="136" t="s">
        <v>705</v>
      </c>
      <c r="K74" s="136">
        <v>125.75</v>
      </c>
      <c r="L74" s="157"/>
      <c r="M74" s="156">
        <f>IF(ISNUMBER(K74/G74),IF(NOT(K74/G74=0),K74/G74, " "), " ")</f>
        <v>4.4371912491178547</v>
      </c>
      <c r="N74" s="154" t="s">
        <v>706</v>
      </c>
    </row>
    <row r="75" spans="1:14" ht="22.8" x14ac:dyDescent="0.25">
      <c r="A75" s="152">
        <v>48</v>
      </c>
      <c r="B75" s="153" t="s">
        <v>707</v>
      </c>
      <c r="C75" s="134" t="s">
        <v>708</v>
      </c>
      <c r="D75" s="154" t="s">
        <v>641</v>
      </c>
      <c r="E75" s="155">
        <v>1.4E-3</v>
      </c>
      <c r="F75" s="136" t="s">
        <v>709</v>
      </c>
      <c r="G75" s="136">
        <v>0.98</v>
      </c>
      <c r="H75" s="156">
        <v>3275</v>
      </c>
      <c r="I75" s="156">
        <v>4.59</v>
      </c>
      <c r="J75" s="136" t="s">
        <v>710</v>
      </c>
      <c r="K75" s="136">
        <v>4.8099999999999996</v>
      </c>
      <c r="L75" s="157"/>
      <c r="M75" s="156">
        <f>IF(ISNUMBER(K75/G75),IF(NOT(K75/G75=0),K75/G75, " "), " ")</f>
        <v>4.908163265306122</v>
      </c>
      <c r="N75" s="154" t="s">
        <v>711</v>
      </c>
    </row>
    <row r="76" spans="1:14" ht="22.8" x14ac:dyDescent="0.25">
      <c r="A76" s="152">
        <v>49</v>
      </c>
      <c r="B76" s="153" t="s">
        <v>712</v>
      </c>
      <c r="C76" s="134" t="s">
        <v>713</v>
      </c>
      <c r="D76" s="154" t="s">
        <v>641</v>
      </c>
      <c r="E76" s="155">
        <v>5.9999999999999995E-4</v>
      </c>
      <c r="F76" s="136" t="s">
        <v>714</v>
      </c>
      <c r="G76" s="136">
        <v>6.41</v>
      </c>
      <c r="H76" s="156">
        <v>53556.78</v>
      </c>
      <c r="I76" s="156">
        <v>32.15</v>
      </c>
      <c r="J76" s="136" t="s">
        <v>715</v>
      </c>
      <c r="K76" s="136">
        <v>32.83</v>
      </c>
      <c r="L76" s="157"/>
      <c r="M76" s="156">
        <f>IF(ISNUMBER(K76/G76),IF(NOT(K76/G76=0),K76/G76, " "), " ")</f>
        <v>5.1216848673946958</v>
      </c>
      <c r="N76" s="154" t="s">
        <v>716</v>
      </c>
    </row>
    <row r="77" spans="1:14" ht="22.8" x14ac:dyDescent="0.25">
      <c r="A77" s="152">
        <v>50</v>
      </c>
      <c r="B77" s="153" t="s">
        <v>717</v>
      </c>
      <c r="C77" s="134" t="s">
        <v>718</v>
      </c>
      <c r="D77" s="154" t="s">
        <v>641</v>
      </c>
      <c r="E77" s="155">
        <v>2.9999999999999997E-4</v>
      </c>
      <c r="F77" s="136" t="s">
        <v>714</v>
      </c>
      <c r="G77" s="136">
        <v>3.2</v>
      </c>
      <c r="H77" s="156">
        <v>32592</v>
      </c>
      <c r="I77" s="156">
        <v>9.7799999999999994</v>
      </c>
      <c r="J77" s="136" t="s">
        <v>719</v>
      </c>
      <c r="K77" s="136">
        <v>10.01</v>
      </c>
      <c r="L77" s="157"/>
      <c r="M77" s="156">
        <f>IF(ISNUMBER(K77/G77),IF(NOT(K77/G77=0),K77/G77, " "), " ")</f>
        <v>3.1281249999999998</v>
      </c>
      <c r="N77" s="154" t="s">
        <v>720</v>
      </c>
    </row>
    <row r="78" spans="1:14" ht="22.8" x14ac:dyDescent="0.25">
      <c r="A78" s="152">
        <v>51</v>
      </c>
      <c r="B78" s="153" t="s">
        <v>721</v>
      </c>
      <c r="C78" s="134" t="s">
        <v>722</v>
      </c>
      <c r="D78" s="154" t="s">
        <v>662</v>
      </c>
      <c r="E78" s="155">
        <v>8.4099999999999994E-2</v>
      </c>
      <c r="F78" s="136" t="s">
        <v>723</v>
      </c>
      <c r="G78" s="136">
        <v>8.51</v>
      </c>
      <c r="H78" s="156">
        <v>328</v>
      </c>
      <c r="I78" s="156">
        <v>27.59</v>
      </c>
      <c r="J78" s="136" t="s">
        <v>724</v>
      </c>
      <c r="K78" s="136">
        <v>28.43</v>
      </c>
      <c r="L78" s="157"/>
      <c r="M78" s="156">
        <f>IF(ISNUMBER(K78/G78),IF(NOT(K78/G78=0),K78/G78, " "), " ")</f>
        <v>3.3407755581668628</v>
      </c>
      <c r="N78" s="154" t="s">
        <v>725</v>
      </c>
    </row>
    <row r="79" spans="1:14" ht="114" x14ac:dyDescent="0.25">
      <c r="A79" s="152">
        <v>52</v>
      </c>
      <c r="B79" s="153" t="s">
        <v>726</v>
      </c>
      <c r="C79" s="134" t="s">
        <v>727</v>
      </c>
      <c r="D79" s="154" t="s">
        <v>641</v>
      </c>
      <c r="E79" s="155">
        <v>8.9999999999999998E-4</v>
      </c>
      <c r="F79" s="136" t="s">
        <v>699</v>
      </c>
      <c r="G79" s="136">
        <v>4.7699999999999996</v>
      </c>
      <c r="H79" s="156">
        <v>20100.32</v>
      </c>
      <c r="I79" s="156">
        <v>18.09</v>
      </c>
      <c r="J79" s="136" t="s">
        <v>728</v>
      </c>
      <c r="K79" s="136">
        <v>18.54</v>
      </c>
      <c r="L79" s="157"/>
      <c r="M79" s="156">
        <f>IF(ISNUMBER(K79/G79),IF(NOT(K79/G79=0),K79/G79, " "), " ")</f>
        <v>3.8867924528301887</v>
      </c>
      <c r="N79" s="154" t="s">
        <v>729</v>
      </c>
    </row>
    <row r="80" spans="1:14" ht="22.8" x14ac:dyDescent="0.25">
      <c r="A80" s="152">
        <v>53</v>
      </c>
      <c r="B80" s="153" t="s">
        <v>730</v>
      </c>
      <c r="C80" s="134" t="s">
        <v>731</v>
      </c>
      <c r="D80" s="154" t="s">
        <v>732</v>
      </c>
      <c r="E80" s="155">
        <v>0.1958</v>
      </c>
      <c r="F80" s="136" t="s">
        <v>733</v>
      </c>
      <c r="G80" s="136">
        <v>8.27</v>
      </c>
      <c r="H80" s="156">
        <v>128.38999999999999</v>
      </c>
      <c r="I80" s="156">
        <v>25.14</v>
      </c>
      <c r="J80" s="136" t="s">
        <v>734</v>
      </c>
      <c r="K80" s="136">
        <v>25.7</v>
      </c>
      <c r="L80" s="157"/>
      <c r="M80" s="156">
        <f>IF(ISNUMBER(K80/G80),IF(NOT(K80/G80=0),K80/G80, " "), " ")</f>
        <v>3.1076178960096734</v>
      </c>
      <c r="N80" s="154" t="s">
        <v>735</v>
      </c>
    </row>
    <row r="81" spans="1:14" ht="45.6" x14ac:dyDescent="0.25">
      <c r="A81" s="152">
        <v>54</v>
      </c>
      <c r="B81" s="153" t="s">
        <v>736</v>
      </c>
      <c r="C81" s="134" t="s">
        <v>737</v>
      </c>
      <c r="D81" s="154" t="s">
        <v>732</v>
      </c>
      <c r="E81" s="155">
        <v>0.5</v>
      </c>
      <c r="F81" s="136" t="s">
        <v>738</v>
      </c>
      <c r="G81" s="136">
        <v>11.4</v>
      </c>
      <c r="H81" s="156">
        <v>118.14</v>
      </c>
      <c r="I81" s="156">
        <v>59.05</v>
      </c>
      <c r="J81" s="136" t="s">
        <v>739</v>
      </c>
      <c r="K81" s="136">
        <v>60.3</v>
      </c>
      <c r="L81" s="157"/>
      <c r="M81" s="156">
        <f>IF(ISNUMBER(K81/G81),IF(NOT(K81/G81=0),K81/G81, " "), " ")</f>
        <v>5.2894736842105257</v>
      </c>
      <c r="N81" s="154" t="s">
        <v>740</v>
      </c>
    </row>
    <row r="82" spans="1:14" ht="22.8" x14ac:dyDescent="0.25">
      <c r="A82" s="152">
        <v>55</v>
      </c>
      <c r="B82" s="153" t="s">
        <v>741</v>
      </c>
      <c r="C82" s="134" t="s">
        <v>742</v>
      </c>
      <c r="D82" s="154" t="s">
        <v>732</v>
      </c>
      <c r="E82" s="155">
        <v>2.3999999999999998E-3</v>
      </c>
      <c r="F82" s="136" t="s">
        <v>743</v>
      </c>
      <c r="G82" s="136">
        <v>0.02</v>
      </c>
      <c r="H82" s="156">
        <v>34.75</v>
      </c>
      <c r="I82" s="156">
        <v>0.08</v>
      </c>
      <c r="J82" s="136" t="s">
        <v>744</v>
      </c>
      <c r="K82" s="136">
        <v>0.09</v>
      </c>
      <c r="L82" s="157"/>
      <c r="M82" s="156">
        <f>IF(ISNUMBER(K82/G82),IF(NOT(K82/G82=0),K82/G82, " "), " ")</f>
        <v>4.5</v>
      </c>
      <c r="N82" s="154" t="s">
        <v>745</v>
      </c>
    </row>
    <row r="83" spans="1:14" ht="22.8" x14ac:dyDescent="0.25">
      <c r="A83" s="152">
        <v>56</v>
      </c>
      <c r="B83" s="153" t="s">
        <v>746</v>
      </c>
      <c r="C83" s="134" t="s">
        <v>747</v>
      </c>
      <c r="D83" s="154" t="s">
        <v>635</v>
      </c>
      <c r="E83" s="155">
        <v>0.28050000000000003</v>
      </c>
      <c r="F83" s="136" t="s">
        <v>748</v>
      </c>
      <c r="G83" s="136">
        <v>2.12</v>
      </c>
      <c r="H83" s="156">
        <v>26.61</v>
      </c>
      <c r="I83" s="156">
        <v>7.46</v>
      </c>
      <c r="J83" s="136" t="s">
        <v>749</v>
      </c>
      <c r="K83" s="136">
        <v>7.68</v>
      </c>
      <c r="L83" s="157"/>
      <c r="M83" s="156">
        <f>IF(ISNUMBER(K83/G83),IF(NOT(K83/G83=0),K83/G83, " "), " ")</f>
        <v>3.6226415094339619</v>
      </c>
      <c r="N83" s="154" t="s">
        <v>750</v>
      </c>
    </row>
    <row r="84" spans="1:14" ht="22.8" x14ac:dyDescent="0.25">
      <c r="A84" s="152">
        <v>57</v>
      </c>
      <c r="B84" s="153" t="s">
        <v>751</v>
      </c>
      <c r="C84" s="134" t="s">
        <v>752</v>
      </c>
      <c r="D84" s="154" t="s">
        <v>641</v>
      </c>
      <c r="E84" s="155">
        <v>1E-4</v>
      </c>
      <c r="F84" s="136" t="s">
        <v>753</v>
      </c>
      <c r="G84" s="136">
        <v>0.92</v>
      </c>
      <c r="H84" s="156">
        <v>32928</v>
      </c>
      <c r="I84" s="156">
        <v>3.29</v>
      </c>
      <c r="J84" s="136" t="s">
        <v>754</v>
      </c>
      <c r="K84" s="136">
        <v>3.37</v>
      </c>
      <c r="L84" s="157"/>
      <c r="M84" s="156">
        <f>IF(ISNUMBER(K84/G84),IF(NOT(K84/G84=0),K84/G84, " "), " ")</f>
        <v>3.6630434782608696</v>
      </c>
      <c r="N84" s="154" t="s">
        <v>755</v>
      </c>
    </row>
    <row r="85" spans="1:14" ht="22.8" x14ac:dyDescent="0.25">
      <c r="A85" s="152">
        <v>58</v>
      </c>
      <c r="B85" s="153" t="s">
        <v>756</v>
      </c>
      <c r="C85" s="134" t="s">
        <v>757</v>
      </c>
      <c r="D85" s="154" t="s">
        <v>641</v>
      </c>
      <c r="E85" s="155">
        <v>9.4999999999999998E-3</v>
      </c>
      <c r="F85" s="136" t="s">
        <v>758</v>
      </c>
      <c r="G85" s="136">
        <v>111.91</v>
      </c>
      <c r="H85" s="156">
        <v>30079</v>
      </c>
      <c r="I85" s="156">
        <v>285.75</v>
      </c>
      <c r="J85" s="136" t="s">
        <v>759</v>
      </c>
      <c r="K85" s="136">
        <v>292.37</v>
      </c>
      <c r="L85" s="157"/>
      <c r="M85" s="156">
        <f>IF(ISNUMBER(K85/G85),IF(NOT(K85/G85=0),K85/G85, " "), " ")</f>
        <v>2.6125457957287108</v>
      </c>
      <c r="N85" s="154" t="s">
        <v>760</v>
      </c>
    </row>
    <row r="86" spans="1:14" ht="22.8" x14ac:dyDescent="0.25">
      <c r="A86" s="152">
        <v>59</v>
      </c>
      <c r="B86" s="153" t="s">
        <v>761</v>
      </c>
      <c r="C86" s="134" t="s">
        <v>762</v>
      </c>
      <c r="D86" s="154" t="s">
        <v>732</v>
      </c>
      <c r="E86" s="155">
        <v>8.0000000000000004E-4</v>
      </c>
      <c r="F86" s="136" t="s">
        <v>763</v>
      </c>
      <c r="G86" s="136">
        <v>0.01</v>
      </c>
      <c r="H86" s="156">
        <v>27.54</v>
      </c>
      <c r="I86" s="156">
        <v>0.02</v>
      </c>
      <c r="J86" s="136" t="s">
        <v>764</v>
      </c>
      <c r="K86" s="136">
        <v>0.02</v>
      </c>
      <c r="L86" s="157"/>
      <c r="M86" s="156">
        <f>IF(ISNUMBER(K86/G86),IF(NOT(K86/G86=0),K86/G86, " "), " ")</f>
        <v>2</v>
      </c>
      <c r="N86" s="154" t="s">
        <v>765</v>
      </c>
    </row>
    <row r="87" spans="1:14" ht="22.8" x14ac:dyDescent="0.25">
      <c r="A87" s="152">
        <v>60</v>
      </c>
      <c r="B87" s="153" t="s">
        <v>766</v>
      </c>
      <c r="C87" s="134" t="s">
        <v>767</v>
      </c>
      <c r="D87" s="154" t="s">
        <v>641</v>
      </c>
      <c r="E87" s="155">
        <v>5.0000000000000001E-4</v>
      </c>
      <c r="F87" s="136" t="s">
        <v>768</v>
      </c>
      <c r="G87" s="136">
        <v>1.18</v>
      </c>
      <c r="H87" s="156">
        <v>18122.03</v>
      </c>
      <c r="I87" s="156">
        <v>9.06</v>
      </c>
      <c r="J87" s="136" t="s">
        <v>769</v>
      </c>
      <c r="K87" s="136">
        <v>9.2899999999999991</v>
      </c>
      <c r="L87" s="157"/>
      <c r="M87" s="156">
        <f>IF(ISNUMBER(K87/G87),IF(NOT(K87/G87=0),K87/G87, " "), " ")</f>
        <v>7.8728813559322033</v>
      </c>
      <c r="N87" s="154" t="s">
        <v>770</v>
      </c>
    </row>
    <row r="88" spans="1:14" ht="34.200000000000003" x14ac:dyDescent="0.25">
      <c r="A88" s="152">
        <v>61</v>
      </c>
      <c r="B88" s="153" t="s">
        <v>771</v>
      </c>
      <c r="C88" s="134" t="s">
        <v>772</v>
      </c>
      <c r="D88" s="154" t="s">
        <v>641</v>
      </c>
      <c r="E88" s="155">
        <v>2.2000000000000001E-3</v>
      </c>
      <c r="F88" s="136" t="s">
        <v>773</v>
      </c>
      <c r="G88" s="136">
        <v>45.99</v>
      </c>
      <c r="H88" s="156">
        <v>50416.65</v>
      </c>
      <c r="I88" s="156">
        <v>110.94</v>
      </c>
      <c r="J88" s="136" t="s">
        <v>774</v>
      </c>
      <c r="K88" s="136">
        <v>113.37</v>
      </c>
      <c r="L88" s="157"/>
      <c r="M88" s="156">
        <f>IF(ISNUMBER(K88/G88),IF(NOT(K88/G88=0),K88/G88, " "), " ")</f>
        <v>2.4651011089367252</v>
      </c>
      <c r="N88" s="154" t="s">
        <v>775</v>
      </c>
    </row>
    <row r="89" spans="1:14" ht="57" x14ac:dyDescent="0.25">
      <c r="A89" s="152">
        <v>62</v>
      </c>
      <c r="B89" s="153" t="s">
        <v>776</v>
      </c>
      <c r="C89" s="134" t="s">
        <v>777</v>
      </c>
      <c r="D89" s="154" t="s">
        <v>778</v>
      </c>
      <c r="E89" s="155">
        <v>16.05</v>
      </c>
      <c r="F89" s="136" t="s">
        <v>779</v>
      </c>
      <c r="G89" s="136">
        <v>197.4</v>
      </c>
      <c r="H89" s="156">
        <v>39.79</v>
      </c>
      <c r="I89" s="156">
        <v>638.65</v>
      </c>
      <c r="J89" s="136" t="s">
        <v>780</v>
      </c>
      <c r="K89" s="136">
        <v>653.9</v>
      </c>
      <c r="L89" s="157"/>
      <c r="M89" s="156">
        <f>IF(ISNUMBER(K89/G89),IF(NOT(K89/G89=0),K89/G89, " "), " ")</f>
        <v>3.3125633232016209</v>
      </c>
      <c r="N89" s="154" t="s">
        <v>781</v>
      </c>
    </row>
    <row r="90" spans="1:14" ht="57" x14ac:dyDescent="0.25">
      <c r="A90" s="152">
        <v>63</v>
      </c>
      <c r="B90" s="153" t="s">
        <v>782</v>
      </c>
      <c r="C90" s="134" t="s">
        <v>783</v>
      </c>
      <c r="D90" s="154" t="s">
        <v>778</v>
      </c>
      <c r="E90" s="155">
        <v>0.4</v>
      </c>
      <c r="F90" s="136" t="s">
        <v>784</v>
      </c>
      <c r="G90" s="136">
        <v>7.56</v>
      </c>
      <c r="H90" s="156">
        <v>54.4</v>
      </c>
      <c r="I90" s="156">
        <v>21.76</v>
      </c>
      <c r="J90" s="136" t="s">
        <v>785</v>
      </c>
      <c r="K90" s="136">
        <v>22.24</v>
      </c>
      <c r="L90" s="157"/>
      <c r="M90" s="156">
        <f>IF(ISNUMBER(K90/G90),IF(NOT(K90/G90=0),K90/G90, " "), " ")</f>
        <v>2.9417989417989419</v>
      </c>
      <c r="N90" s="154" t="s">
        <v>786</v>
      </c>
    </row>
    <row r="91" spans="1:14" ht="57" x14ac:dyDescent="0.25">
      <c r="A91" s="152">
        <v>64</v>
      </c>
      <c r="B91" s="153" t="s">
        <v>787</v>
      </c>
      <c r="C91" s="134" t="s">
        <v>788</v>
      </c>
      <c r="D91" s="154" t="s">
        <v>778</v>
      </c>
      <c r="E91" s="155">
        <v>1.1999999999999999E-3</v>
      </c>
      <c r="F91" s="136" t="s">
        <v>789</v>
      </c>
      <c r="G91" s="136">
        <v>0.32</v>
      </c>
      <c r="H91" s="156">
        <v>1039.1300000000001</v>
      </c>
      <c r="I91" s="156">
        <v>1.25</v>
      </c>
      <c r="J91" s="136" t="s">
        <v>790</v>
      </c>
      <c r="K91" s="136">
        <v>1.28</v>
      </c>
      <c r="L91" s="157"/>
      <c r="M91" s="156">
        <f>IF(ISNUMBER(K91/G91),IF(NOT(K91/G91=0),K91/G91, " "), " ")</f>
        <v>4</v>
      </c>
      <c r="N91" s="154" t="s">
        <v>791</v>
      </c>
    </row>
    <row r="92" spans="1:14" ht="57" x14ac:dyDescent="0.25">
      <c r="A92" s="152">
        <v>65</v>
      </c>
      <c r="B92" s="153" t="s">
        <v>792</v>
      </c>
      <c r="C92" s="134" t="s">
        <v>793</v>
      </c>
      <c r="D92" s="154" t="s">
        <v>778</v>
      </c>
      <c r="E92" s="155">
        <v>10.8558</v>
      </c>
      <c r="F92" s="136" t="s">
        <v>794</v>
      </c>
      <c r="G92" s="136">
        <v>313.3</v>
      </c>
      <c r="H92" s="156">
        <v>57.17</v>
      </c>
      <c r="I92" s="156">
        <v>620.63</v>
      </c>
      <c r="J92" s="136" t="s">
        <v>795</v>
      </c>
      <c r="K92" s="136">
        <v>633.33000000000004</v>
      </c>
      <c r="L92" s="157"/>
      <c r="M92" s="156">
        <f>IF(ISNUMBER(K92/G92),IF(NOT(K92/G92=0),K92/G92, " "), " ")</f>
        <v>2.021481008617938</v>
      </c>
      <c r="N92" s="154" t="s">
        <v>796</v>
      </c>
    </row>
    <row r="93" spans="1:14" ht="34.200000000000003" x14ac:dyDescent="0.25">
      <c r="A93" s="152">
        <v>66</v>
      </c>
      <c r="B93" s="153" t="s">
        <v>797</v>
      </c>
      <c r="C93" s="134" t="s">
        <v>798</v>
      </c>
      <c r="D93" s="154" t="s">
        <v>641</v>
      </c>
      <c r="E93" s="155">
        <v>3.0999999999999999E-3</v>
      </c>
      <c r="F93" s="136" t="s">
        <v>799</v>
      </c>
      <c r="G93" s="136">
        <v>44.91</v>
      </c>
      <c r="H93" s="156">
        <v>49632</v>
      </c>
      <c r="I93" s="156">
        <v>153.86000000000001</v>
      </c>
      <c r="J93" s="136" t="s">
        <v>800</v>
      </c>
      <c r="K93" s="136">
        <v>157.19999999999999</v>
      </c>
      <c r="L93" s="157"/>
      <c r="M93" s="156">
        <f>IF(ISNUMBER(K93/G93),IF(NOT(K93/G93=0),K93/G93, " "), " ")</f>
        <v>3.5003340013360051</v>
      </c>
      <c r="N93" s="154" t="s">
        <v>801</v>
      </c>
    </row>
    <row r="94" spans="1:14" ht="34.200000000000003" x14ac:dyDescent="0.25">
      <c r="A94" s="152">
        <v>67</v>
      </c>
      <c r="B94" s="153" t="s">
        <v>802</v>
      </c>
      <c r="C94" s="134" t="s">
        <v>803</v>
      </c>
      <c r="D94" s="154" t="s">
        <v>778</v>
      </c>
      <c r="E94" s="155">
        <v>1.145</v>
      </c>
      <c r="F94" s="136" t="s">
        <v>804</v>
      </c>
      <c r="G94" s="136">
        <v>70.28</v>
      </c>
      <c r="H94" s="156">
        <v>190.1</v>
      </c>
      <c r="I94" s="156">
        <v>217.66</v>
      </c>
      <c r="J94" s="136" t="s">
        <v>805</v>
      </c>
      <c r="K94" s="136">
        <v>219.63</v>
      </c>
      <c r="L94" s="157"/>
      <c r="M94" s="156">
        <f>IF(ISNUMBER(K94/G94),IF(NOT(K94/G94=0),K94/G94, " "), " ")</f>
        <v>3.1250711439954468</v>
      </c>
      <c r="N94" s="154" t="s">
        <v>806</v>
      </c>
    </row>
    <row r="95" spans="1:14" ht="34.200000000000003" x14ac:dyDescent="0.25">
      <c r="A95" s="152">
        <v>68</v>
      </c>
      <c r="B95" s="153" t="s">
        <v>807</v>
      </c>
      <c r="C95" s="134" t="s">
        <v>808</v>
      </c>
      <c r="D95" s="154" t="s">
        <v>809</v>
      </c>
      <c r="E95" s="155">
        <v>1</v>
      </c>
      <c r="F95" s="136" t="s">
        <v>810</v>
      </c>
      <c r="G95" s="136">
        <v>37.99</v>
      </c>
      <c r="H95" s="156">
        <v>158.86000000000001</v>
      </c>
      <c r="I95" s="156">
        <v>158.86000000000001</v>
      </c>
      <c r="J95" s="136" t="s">
        <v>811</v>
      </c>
      <c r="K95" s="136">
        <v>160.44999999999999</v>
      </c>
      <c r="L95" s="157"/>
      <c r="M95" s="156">
        <f>IF(ISNUMBER(K95/G95),IF(NOT(K95/G95=0),K95/G95, " "), " ")</f>
        <v>4.2234798631218737</v>
      </c>
      <c r="N95" s="154" t="s">
        <v>812</v>
      </c>
    </row>
    <row r="96" spans="1:14" ht="22.8" x14ac:dyDescent="0.25">
      <c r="A96" s="152">
        <v>69</v>
      </c>
      <c r="B96" s="153" t="s">
        <v>813</v>
      </c>
      <c r="C96" s="134" t="s">
        <v>814</v>
      </c>
      <c r="D96" s="154" t="s">
        <v>778</v>
      </c>
      <c r="E96" s="155">
        <v>7.4660000000000002</v>
      </c>
      <c r="F96" s="136" t="s">
        <v>815</v>
      </c>
      <c r="G96" s="136">
        <v>14.93</v>
      </c>
      <c r="H96" s="156">
        <v>4.24</v>
      </c>
      <c r="I96" s="156">
        <v>31.66</v>
      </c>
      <c r="J96" s="136" t="s">
        <v>816</v>
      </c>
      <c r="K96" s="136">
        <v>32.549999999999997</v>
      </c>
      <c r="L96" s="157"/>
      <c r="M96" s="156">
        <f>IF(ISNUMBER(K96/G96),IF(NOT(K96/G96=0),K96/G96, " "), " ")</f>
        <v>2.1801741460147355</v>
      </c>
      <c r="N96" s="154" t="s">
        <v>817</v>
      </c>
    </row>
    <row r="97" spans="1:14" ht="34.200000000000003" x14ac:dyDescent="0.25">
      <c r="A97" s="152">
        <v>70</v>
      </c>
      <c r="B97" s="153" t="s">
        <v>818</v>
      </c>
      <c r="C97" s="134" t="s">
        <v>819</v>
      </c>
      <c r="D97" s="154" t="s">
        <v>778</v>
      </c>
      <c r="E97" s="155">
        <v>4</v>
      </c>
      <c r="F97" s="136" t="s">
        <v>820</v>
      </c>
      <c r="G97" s="136">
        <v>307.60000000000002</v>
      </c>
      <c r="H97" s="156">
        <v>278.83</v>
      </c>
      <c r="I97" s="156">
        <v>1115.32</v>
      </c>
      <c r="J97" s="136" t="s">
        <v>821</v>
      </c>
      <c r="K97" s="136">
        <v>1139.3599999999999</v>
      </c>
      <c r="L97" s="157"/>
      <c r="M97" s="156">
        <f>IF(ISNUMBER(K97/G97),IF(NOT(K97/G97=0),K97/G97, " "), " ")</f>
        <v>3.7040312093628081</v>
      </c>
      <c r="N97" s="154" t="s">
        <v>822</v>
      </c>
    </row>
    <row r="98" spans="1:14" ht="34.200000000000003" x14ac:dyDescent="0.25">
      <c r="A98" s="152">
        <v>71</v>
      </c>
      <c r="B98" s="153" t="s">
        <v>823</v>
      </c>
      <c r="C98" s="134" t="s">
        <v>824</v>
      </c>
      <c r="D98" s="154" t="s">
        <v>825</v>
      </c>
      <c r="E98" s="155">
        <v>0.14000000000000001</v>
      </c>
      <c r="F98" s="136" t="s">
        <v>826</v>
      </c>
      <c r="G98" s="136">
        <v>38.619999999999997</v>
      </c>
      <c r="H98" s="156">
        <v>1425</v>
      </c>
      <c r="I98" s="156">
        <v>199.5</v>
      </c>
      <c r="J98" s="136" t="s">
        <v>827</v>
      </c>
      <c r="K98" s="136">
        <v>203.72</v>
      </c>
      <c r="L98" s="157"/>
      <c r="M98" s="156">
        <f>IF(ISNUMBER(K98/G98),IF(NOT(K98/G98=0),K98/G98, " "), " ")</f>
        <v>5.2749870533402383</v>
      </c>
      <c r="N98" s="154" t="s">
        <v>828</v>
      </c>
    </row>
    <row r="99" spans="1:14" ht="34.200000000000003" x14ac:dyDescent="0.25">
      <c r="A99" s="152">
        <v>72</v>
      </c>
      <c r="B99" s="153" t="s">
        <v>829</v>
      </c>
      <c r="C99" s="134" t="s">
        <v>830</v>
      </c>
      <c r="D99" s="154" t="s">
        <v>825</v>
      </c>
      <c r="E99" s="155">
        <v>0.14000000000000001</v>
      </c>
      <c r="F99" s="136" t="s">
        <v>831</v>
      </c>
      <c r="G99" s="136">
        <v>64.540000000000006</v>
      </c>
      <c r="H99" s="156">
        <v>2137.5</v>
      </c>
      <c r="I99" s="156">
        <v>299.26</v>
      </c>
      <c r="J99" s="136" t="s">
        <v>832</v>
      </c>
      <c r="K99" s="136">
        <v>305.60000000000002</v>
      </c>
      <c r="L99" s="157"/>
      <c r="M99" s="156">
        <f>IF(ISNUMBER(K99/G99),IF(NOT(K99/G99=0),K99/G99, " "), " ")</f>
        <v>4.7350480322280752</v>
      </c>
      <c r="N99" s="154" t="s">
        <v>833</v>
      </c>
    </row>
    <row r="100" spans="1:14" ht="22.8" x14ac:dyDescent="0.25">
      <c r="A100" s="152">
        <v>73</v>
      </c>
      <c r="B100" s="153" t="s">
        <v>834</v>
      </c>
      <c r="C100" s="134" t="s">
        <v>835</v>
      </c>
      <c r="D100" s="154" t="s">
        <v>809</v>
      </c>
      <c r="E100" s="155">
        <v>2.0000000000000001E-4</v>
      </c>
      <c r="F100" s="136" t="s">
        <v>836</v>
      </c>
      <c r="G100" s="136">
        <v>0.08</v>
      </c>
      <c r="H100" s="156">
        <v>1375.57</v>
      </c>
      <c r="I100" s="156">
        <v>0.28000000000000003</v>
      </c>
      <c r="J100" s="136" t="s">
        <v>837</v>
      </c>
      <c r="K100" s="136">
        <v>0.28000000000000003</v>
      </c>
      <c r="L100" s="157"/>
      <c r="M100" s="156">
        <f>IF(ISNUMBER(K100/G100),IF(NOT(K100/G100=0),K100/G100, " "), " ")</f>
        <v>3.5000000000000004</v>
      </c>
      <c r="N100" s="154" t="s">
        <v>838</v>
      </c>
    </row>
    <row r="101" spans="1:14" ht="45.6" x14ac:dyDescent="0.25">
      <c r="A101" s="152">
        <v>74</v>
      </c>
      <c r="B101" s="153" t="s">
        <v>839</v>
      </c>
      <c r="C101" s="134" t="s">
        <v>840</v>
      </c>
      <c r="D101" s="154" t="s">
        <v>778</v>
      </c>
      <c r="E101" s="155">
        <v>0.245</v>
      </c>
      <c r="F101" s="136" t="s">
        <v>841</v>
      </c>
      <c r="G101" s="136">
        <v>2.84</v>
      </c>
      <c r="H101" s="156">
        <v>22.1</v>
      </c>
      <c r="I101" s="156">
        <v>5.41</v>
      </c>
      <c r="J101" s="136" t="s">
        <v>842</v>
      </c>
      <c r="K101" s="136">
        <v>5.52</v>
      </c>
      <c r="L101" s="157"/>
      <c r="M101" s="156">
        <f>IF(ISNUMBER(K101/G101),IF(NOT(K101/G101=0),K101/G101, " "), " ")</f>
        <v>1.9436619718309858</v>
      </c>
      <c r="N101" s="154" t="s">
        <v>843</v>
      </c>
    </row>
    <row r="102" spans="1:14" ht="22.8" x14ac:dyDescent="0.25">
      <c r="A102" s="152">
        <v>75</v>
      </c>
      <c r="B102" s="153" t="s">
        <v>844</v>
      </c>
      <c r="C102" s="134" t="s">
        <v>845</v>
      </c>
      <c r="D102" s="154" t="s">
        <v>809</v>
      </c>
      <c r="E102" s="155">
        <v>2</v>
      </c>
      <c r="F102" s="136" t="s">
        <v>846</v>
      </c>
      <c r="G102" s="136">
        <v>34.4</v>
      </c>
      <c r="H102" s="156">
        <v>40.42</v>
      </c>
      <c r="I102" s="156">
        <v>80.84</v>
      </c>
      <c r="J102" s="136" t="s">
        <v>847</v>
      </c>
      <c r="K102" s="136">
        <v>82.54</v>
      </c>
      <c r="L102" s="157"/>
      <c r="M102" s="156">
        <f>IF(ISNUMBER(K102/G102),IF(NOT(K102/G102=0),K102/G102, " "), " ")</f>
        <v>2.3994186046511632</v>
      </c>
      <c r="N102" s="154" t="s">
        <v>848</v>
      </c>
    </row>
    <row r="103" spans="1:14" ht="45.6" x14ac:dyDescent="0.25">
      <c r="A103" s="152">
        <v>76</v>
      </c>
      <c r="B103" s="153" t="s">
        <v>849</v>
      </c>
      <c r="C103" s="134" t="s">
        <v>850</v>
      </c>
      <c r="D103" s="154" t="s">
        <v>778</v>
      </c>
      <c r="E103" s="155">
        <v>1.996</v>
      </c>
      <c r="F103" s="136" t="s">
        <v>851</v>
      </c>
      <c r="G103" s="136">
        <v>275.93</v>
      </c>
      <c r="H103" s="156">
        <v>885.63</v>
      </c>
      <c r="I103" s="156">
        <v>1767.72</v>
      </c>
      <c r="J103" s="136" t="s">
        <v>852</v>
      </c>
      <c r="K103" s="136">
        <v>1806.2</v>
      </c>
      <c r="L103" s="157"/>
      <c r="M103" s="156">
        <f>IF(ISNUMBER(K103/G103),IF(NOT(K103/G103=0),K103/G103, " "), " ")</f>
        <v>6.5458630812162504</v>
      </c>
      <c r="N103" s="154" t="s">
        <v>853</v>
      </c>
    </row>
    <row r="104" spans="1:14" ht="34.200000000000003" x14ac:dyDescent="0.25">
      <c r="A104" s="152">
        <v>77</v>
      </c>
      <c r="B104" s="153" t="s">
        <v>854</v>
      </c>
      <c r="C104" s="134" t="s">
        <v>855</v>
      </c>
      <c r="D104" s="154" t="s">
        <v>809</v>
      </c>
      <c r="E104" s="155">
        <v>1</v>
      </c>
      <c r="F104" s="136" t="s">
        <v>856</v>
      </c>
      <c r="G104" s="136">
        <v>16.399999999999999</v>
      </c>
      <c r="H104" s="156">
        <v>71.75</v>
      </c>
      <c r="I104" s="156">
        <v>71.75</v>
      </c>
      <c r="J104" s="136" t="s">
        <v>857</v>
      </c>
      <c r="K104" s="136">
        <v>73.27</v>
      </c>
      <c r="L104" s="157"/>
      <c r="M104" s="156">
        <f>IF(ISNUMBER(K104/G104),IF(NOT(K104/G104=0),K104/G104, " "), " ")</f>
        <v>4.4676829268292684</v>
      </c>
      <c r="N104" s="154" t="s">
        <v>858</v>
      </c>
    </row>
    <row r="105" spans="1:14" ht="22.8" x14ac:dyDescent="0.25">
      <c r="A105" s="152">
        <v>78</v>
      </c>
      <c r="B105" s="153" t="s">
        <v>859</v>
      </c>
      <c r="C105" s="134" t="s">
        <v>860</v>
      </c>
      <c r="D105" s="154" t="s">
        <v>809</v>
      </c>
      <c r="E105" s="155">
        <v>13</v>
      </c>
      <c r="F105" s="136" t="s">
        <v>861</v>
      </c>
      <c r="G105" s="136">
        <v>241.8</v>
      </c>
      <c r="H105" s="156">
        <v>33.74</v>
      </c>
      <c r="I105" s="156">
        <v>438.62</v>
      </c>
      <c r="J105" s="136" t="s">
        <v>862</v>
      </c>
      <c r="K105" s="136">
        <v>448.24</v>
      </c>
      <c r="L105" s="157"/>
      <c r="M105" s="156">
        <f>IF(ISNUMBER(K105/G105),IF(NOT(K105/G105=0),K105/G105, " "), " ")</f>
        <v>1.8537634408602151</v>
      </c>
      <c r="N105" s="154" t="s">
        <v>863</v>
      </c>
    </row>
    <row r="106" spans="1:14" ht="22.8" x14ac:dyDescent="0.25">
      <c r="A106" s="152">
        <v>79</v>
      </c>
      <c r="B106" s="153" t="s">
        <v>864</v>
      </c>
      <c r="C106" s="134" t="s">
        <v>865</v>
      </c>
      <c r="D106" s="154" t="s">
        <v>809</v>
      </c>
      <c r="E106" s="155">
        <v>1.4</v>
      </c>
      <c r="F106" s="136" t="s">
        <v>866</v>
      </c>
      <c r="G106" s="136">
        <v>40.6</v>
      </c>
      <c r="H106" s="156">
        <v>78.73</v>
      </c>
      <c r="I106" s="156">
        <v>110.22</v>
      </c>
      <c r="J106" s="136" t="s">
        <v>867</v>
      </c>
      <c r="K106" s="136">
        <v>112.49</v>
      </c>
      <c r="L106" s="157"/>
      <c r="M106" s="156">
        <f>IF(ISNUMBER(K106/G106),IF(NOT(K106/G106=0),K106/G106, " "), " ")</f>
        <v>2.7706896551724136</v>
      </c>
      <c r="N106" s="154" t="s">
        <v>868</v>
      </c>
    </row>
    <row r="107" spans="1:14" ht="22.8" x14ac:dyDescent="0.25">
      <c r="A107" s="152">
        <v>80</v>
      </c>
      <c r="B107" s="153" t="s">
        <v>869</v>
      </c>
      <c r="C107" s="134" t="s">
        <v>870</v>
      </c>
      <c r="D107" s="154" t="s">
        <v>662</v>
      </c>
      <c r="E107" s="155">
        <v>3.0000000000000001E-3</v>
      </c>
      <c r="F107" s="136" t="s">
        <v>871</v>
      </c>
      <c r="G107" s="136">
        <v>1.88</v>
      </c>
      <c r="H107" s="156">
        <v>2521</v>
      </c>
      <c r="I107" s="156">
        <v>7.54</v>
      </c>
      <c r="J107" s="136" t="s">
        <v>872</v>
      </c>
      <c r="K107" s="136">
        <v>8.82</v>
      </c>
      <c r="L107" s="157"/>
      <c r="M107" s="156">
        <f>IF(ISNUMBER(K107/G107),IF(NOT(K107/G107=0),K107/G107, " "), " ")</f>
        <v>4.6914893617021285</v>
      </c>
      <c r="N107" s="154" t="s">
        <v>873</v>
      </c>
    </row>
    <row r="108" spans="1:14" ht="22.8" x14ac:dyDescent="0.25">
      <c r="A108" s="152">
        <v>81</v>
      </c>
      <c r="B108" s="153" t="s">
        <v>874</v>
      </c>
      <c r="C108" s="134" t="s">
        <v>875</v>
      </c>
      <c r="D108" s="154" t="s">
        <v>641</v>
      </c>
      <c r="E108" s="155">
        <v>1.4E-3</v>
      </c>
      <c r="F108" s="136" t="s">
        <v>876</v>
      </c>
      <c r="G108" s="136">
        <v>0.36</v>
      </c>
      <c r="H108" s="156">
        <v>1567</v>
      </c>
      <c r="I108" s="156">
        <v>2.19</v>
      </c>
      <c r="J108" s="136" t="s">
        <v>877</v>
      </c>
      <c r="K108" s="136">
        <v>2.4300000000000002</v>
      </c>
      <c r="L108" s="157"/>
      <c r="M108" s="156">
        <f>IF(ISNUMBER(K108/G108),IF(NOT(K108/G108=0),K108/G108, " "), " ")</f>
        <v>6.7500000000000009</v>
      </c>
      <c r="N108" s="154" t="s">
        <v>878</v>
      </c>
    </row>
    <row r="109" spans="1:14" ht="34.200000000000003" x14ac:dyDescent="0.25">
      <c r="A109" s="152">
        <v>82</v>
      </c>
      <c r="B109" s="153" t="s">
        <v>879</v>
      </c>
      <c r="C109" s="134" t="s">
        <v>880</v>
      </c>
      <c r="D109" s="154" t="s">
        <v>662</v>
      </c>
      <c r="E109" s="155">
        <v>1.9814000000000001</v>
      </c>
      <c r="F109" s="136" t="s">
        <v>881</v>
      </c>
      <c r="G109" s="136">
        <v>6.15</v>
      </c>
      <c r="H109" s="156">
        <v>21.36</v>
      </c>
      <c r="I109" s="156">
        <v>42.32</v>
      </c>
      <c r="J109" s="136" t="s">
        <v>882</v>
      </c>
      <c r="K109" s="136">
        <v>43.18</v>
      </c>
      <c r="L109" s="157"/>
      <c r="M109" s="156">
        <f>IF(ISNUMBER(K109/G109),IF(NOT(K109/G109=0),K109/G109, " "), " ")</f>
        <v>7.0211382113821132</v>
      </c>
      <c r="N109" s="154" t="s">
        <v>883</v>
      </c>
    </row>
    <row r="110" spans="1:14" ht="34.200000000000003" x14ac:dyDescent="0.25">
      <c r="A110" s="152">
        <v>83</v>
      </c>
      <c r="B110" s="153" t="s">
        <v>884</v>
      </c>
      <c r="C110" s="134" t="s">
        <v>885</v>
      </c>
      <c r="D110" s="154" t="s">
        <v>641</v>
      </c>
      <c r="E110" s="155">
        <v>5.9999999999999995E-4</v>
      </c>
      <c r="F110" s="136" t="s">
        <v>886</v>
      </c>
      <c r="G110" s="136">
        <v>14.94</v>
      </c>
      <c r="H110" s="156">
        <v>112499.5</v>
      </c>
      <c r="I110" s="156">
        <v>67.5</v>
      </c>
      <c r="J110" s="136" t="s">
        <v>887</v>
      </c>
      <c r="K110" s="136">
        <v>68.900000000000006</v>
      </c>
      <c r="L110" s="157"/>
      <c r="M110" s="156">
        <f>IF(ISNUMBER(K110/G110),IF(NOT(K110/G110=0),K110/G110, " "), " ")</f>
        <v>4.6117804551539496</v>
      </c>
      <c r="N110" s="154" t="s">
        <v>888</v>
      </c>
    </row>
    <row r="111" spans="1:14" ht="22.8" x14ac:dyDescent="0.25">
      <c r="A111" s="152">
        <v>84</v>
      </c>
      <c r="B111" s="153" t="s">
        <v>889</v>
      </c>
      <c r="C111" s="134" t="s">
        <v>890</v>
      </c>
      <c r="D111" s="154" t="s">
        <v>673</v>
      </c>
      <c r="E111" s="155">
        <v>1E-3</v>
      </c>
      <c r="F111" s="136" t="s">
        <v>891</v>
      </c>
      <c r="G111" s="136">
        <v>4.91</v>
      </c>
      <c r="H111" s="156">
        <v>33880</v>
      </c>
      <c r="I111" s="156">
        <v>33.880000000000003</v>
      </c>
      <c r="J111" s="136" t="s">
        <v>892</v>
      </c>
      <c r="K111" s="136">
        <v>34.56</v>
      </c>
      <c r="L111" s="157"/>
      <c r="M111" s="156">
        <f>IF(ISNUMBER(K111/G111),IF(NOT(K111/G111=0),K111/G111, " "), " ")</f>
        <v>7.0386965376782076</v>
      </c>
      <c r="N111" s="154" t="s">
        <v>893</v>
      </c>
    </row>
    <row r="112" spans="1:14" ht="22.8" x14ac:dyDescent="0.25">
      <c r="A112" s="152">
        <v>85</v>
      </c>
      <c r="B112" s="153" t="s">
        <v>894</v>
      </c>
      <c r="C112" s="134" t="s">
        <v>895</v>
      </c>
      <c r="D112" s="154" t="s">
        <v>732</v>
      </c>
      <c r="E112" s="155">
        <v>7.0000000000000007E-2</v>
      </c>
      <c r="F112" s="136" t="s">
        <v>896</v>
      </c>
      <c r="G112" s="136">
        <v>1.86</v>
      </c>
      <c r="H112" s="156">
        <v>184.77</v>
      </c>
      <c r="I112" s="156">
        <v>12.94</v>
      </c>
      <c r="J112" s="136" t="s">
        <v>897</v>
      </c>
      <c r="K112" s="136">
        <v>13.2</v>
      </c>
      <c r="L112" s="157"/>
      <c r="M112" s="156">
        <f>IF(ISNUMBER(K112/G112),IF(NOT(K112/G112=0),K112/G112, " "), " ")</f>
        <v>7.0967741935483861</v>
      </c>
      <c r="N112" s="154" t="s">
        <v>898</v>
      </c>
    </row>
    <row r="113" spans="1:14" ht="22.8" x14ac:dyDescent="0.25">
      <c r="A113" s="152">
        <v>86</v>
      </c>
      <c r="B113" s="153" t="s">
        <v>899</v>
      </c>
      <c r="C113" s="134" t="s">
        <v>900</v>
      </c>
      <c r="D113" s="154" t="s">
        <v>732</v>
      </c>
      <c r="E113" s="155">
        <v>1.6</v>
      </c>
      <c r="F113" s="136" t="s">
        <v>901</v>
      </c>
      <c r="G113" s="136">
        <v>42.08</v>
      </c>
      <c r="H113" s="156"/>
      <c r="I113" s="156"/>
      <c r="J113" s="136" t="s">
        <v>902</v>
      </c>
      <c r="K113" s="136">
        <v>193</v>
      </c>
      <c r="L113" s="157"/>
      <c r="M113" s="156">
        <f>IF(ISNUMBER(K113/G113),IF(NOT(K113/G113=0),K113/G113, " "), " ")</f>
        <v>4.5865019011406849</v>
      </c>
      <c r="N113" s="154"/>
    </row>
    <row r="114" spans="1:14" ht="45.6" x14ac:dyDescent="0.25">
      <c r="A114" s="152">
        <v>87</v>
      </c>
      <c r="B114" s="153" t="s">
        <v>903</v>
      </c>
      <c r="C114" s="134" t="s">
        <v>904</v>
      </c>
      <c r="D114" s="154" t="s">
        <v>905</v>
      </c>
      <c r="E114" s="155">
        <v>0.1</v>
      </c>
      <c r="F114" s="136" t="s">
        <v>906</v>
      </c>
      <c r="G114" s="136">
        <v>5.03</v>
      </c>
      <c r="H114" s="156"/>
      <c r="I114" s="156"/>
      <c r="J114" s="136" t="s">
        <v>907</v>
      </c>
      <c r="K114" s="136">
        <v>13.42</v>
      </c>
      <c r="L114" s="157"/>
      <c r="M114" s="156">
        <f>IF(ISNUMBER(K114/G114),IF(NOT(K114/G114=0),K114/G114, " "), " ")</f>
        <v>2.6679920477137173</v>
      </c>
      <c r="N114" s="154"/>
    </row>
    <row r="115" spans="1:14" ht="22.8" x14ac:dyDescent="0.25">
      <c r="A115" s="152">
        <v>88</v>
      </c>
      <c r="B115" s="153" t="s">
        <v>908</v>
      </c>
      <c r="C115" s="134" t="s">
        <v>860</v>
      </c>
      <c r="D115" s="154" t="s">
        <v>809</v>
      </c>
      <c r="E115" s="155">
        <v>8</v>
      </c>
      <c r="F115" s="136" t="s">
        <v>861</v>
      </c>
      <c r="G115" s="136">
        <v>148.80000000000001</v>
      </c>
      <c r="H115" s="156"/>
      <c r="I115" s="156"/>
      <c r="J115" s="136" t="s">
        <v>862</v>
      </c>
      <c r="K115" s="136">
        <v>275.83999999999997</v>
      </c>
      <c r="L115" s="157"/>
      <c r="M115" s="156">
        <f>IF(ISNUMBER(K115/G115),IF(NOT(K115/G115=0),K115/G115, " "), " ")</f>
        <v>1.8537634408602148</v>
      </c>
      <c r="N115" s="154"/>
    </row>
    <row r="116" spans="1:14" ht="22.8" x14ac:dyDescent="0.25">
      <c r="A116" s="152">
        <v>89</v>
      </c>
      <c r="B116" s="153" t="s">
        <v>909</v>
      </c>
      <c r="C116" s="134" t="s">
        <v>910</v>
      </c>
      <c r="D116" s="154" t="s">
        <v>809</v>
      </c>
      <c r="E116" s="155">
        <v>1</v>
      </c>
      <c r="F116" s="136" t="s">
        <v>911</v>
      </c>
      <c r="G116" s="136">
        <v>70.3</v>
      </c>
      <c r="H116" s="156"/>
      <c r="I116" s="156"/>
      <c r="J116" s="136" t="s">
        <v>912</v>
      </c>
      <c r="K116" s="136">
        <v>162.52000000000001</v>
      </c>
      <c r="L116" s="157"/>
      <c r="M116" s="156">
        <f>IF(ISNUMBER(K116/G116),IF(NOT(K116/G116=0),K116/G116, " "), " ")</f>
        <v>2.3118065433854911</v>
      </c>
      <c r="N116" s="154"/>
    </row>
    <row r="117" spans="1:14" ht="22.8" x14ac:dyDescent="0.25">
      <c r="A117" s="152">
        <v>90</v>
      </c>
      <c r="B117" s="153" t="s">
        <v>913</v>
      </c>
      <c r="C117" s="134" t="s">
        <v>914</v>
      </c>
      <c r="D117" s="154" t="s">
        <v>809</v>
      </c>
      <c r="E117" s="155">
        <v>6</v>
      </c>
      <c r="F117" s="136" t="s">
        <v>915</v>
      </c>
      <c r="G117" s="136">
        <v>175.8</v>
      </c>
      <c r="H117" s="156"/>
      <c r="I117" s="156"/>
      <c r="J117" s="136" t="s">
        <v>916</v>
      </c>
      <c r="K117" s="136">
        <v>448.86</v>
      </c>
      <c r="L117" s="157"/>
      <c r="M117" s="156">
        <f>IF(ISNUMBER(K117/G117),IF(NOT(K117/G117=0),K117/G117, " "), " ")</f>
        <v>2.5532423208191126</v>
      </c>
      <c r="N117" s="154"/>
    </row>
    <row r="118" spans="1:14" ht="22.8" x14ac:dyDescent="0.25">
      <c r="A118" s="152">
        <v>91</v>
      </c>
      <c r="B118" s="153" t="s">
        <v>917</v>
      </c>
      <c r="C118" s="134" t="s">
        <v>918</v>
      </c>
      <c r="D118" s="154" t="s">
        <v>809</v>
      </c>
      <c r="E118" s="155">
        <v>4</v>
      </c>
      <c r="F118" s="136" t="s">
        <v>919</v>
      </c>
      <c r="G118" s="136">
        <v>174</v>
      </c>
      <c r="H118" s="156"/>
      <c r="I118" s="156"/>
      <c r="J118" s="136" t="s">
        <v>920</v>
      </c>
      <c r="K118" s="136">
        <v>465.28</v>
      </c>
      <c r="L118" s="157"/>
      <c r="M118" s="156">
        <f>IF(ISNUMBER(K118/G118),IF(NOT(K118/G118=0),K118/G118, " "), " ")</f>
        <v>2.6740229885057469</v>
      </c>
      <c r="N118" s="154"/>
    </row>
    <row r="119" spans="1:14" ht="22.8" x14ac:dyDescent="0.25">
      <c r="A119" s="152">
        <v>92</v>
      </c>
      <c r="B119" s="153" t="s">
        <v>921</v>
      </c>
      <c r="C119" s="134" t="s">
        <v>922</v>
      </c>
      <c r="D119" s="154" t="s">
        <v>905</v>
      </c>
      <c r="E119" s="155">
        <v>0.1</v>
      </c>
      <c r="F119" s="136" t="s">
        <v>923</v>
      </c>
      <c r="G119" s="136">
        <v>7.77</v>
      </c>
      <c r="H119" s="156"/>
      <c r="I119" s="156"/>
      <c r="J119" s="136" t="s">
        <v>924</v>
      </c>
      <c r="K119" s="136">
        <v>36.32</v>
      </c>
      <c r="L119" s="157"/>
      <c r="M119" s="156">
        <f>IF(ISNUMBER(K119/G119),IF(NOT(K119/G119=0),K119/G119, " "), " ")</f>
        <v>4.6743886743886751</v>
      </c>
      <c r="N119" s="154"/>
    </row>
    <row r="120" spans="1:14" ht="34.200000000000003" x14ac:dyDescent="0.25">
      <c r="A120" s="152">
        <v>93</v>
      </c>
      <c r="B120" s="153" t="s">
        <v>925</v>
      </c>
      <c r="C120" s="134" t="s">
        <v>926</v>
      </c>
      <c r="D120" s="154" t="s">
        <v>905</v>
      </c>
      <c r="E120" s="155">
        <v>0.1</v>
      </c>
      <c r="F120" s="136" t="s">
        <v>927</v>
      </c>
      <c r="G120" s="136">
        <v>16.600000000000001</v>
      </c>
      <c r="H120" s="156"/>
      <c r="I120" s="156"/>
      <c r="J120" s="136" t="s">
        <v>928</v>
      </c>
      <c r="K120" s="136">
        <v>220.84</v>
      </c>
      <c r="L120" s="157"/>
      <c r="M120" s="156">
        <f>IF(ISNUMBER(K120/G120),IF(NOT(K120/G120=0),K120/G120, " "), " ")</f>
        <v>13.303614457831324</v>
      </c>
      <c r="N120" s="154"/>
    </row>
    <row r="121" spans="1:14" ht="22.8" x14ac:dyDescent="0.25">
      <c r="A121" s="152">
        <v>94</v>
      </c>
      <c r="B121" s="153" t="s">
        <v>929</v>
      </c>
      <c r="C121" s="134" t="s">
        <v>930</v>
      </c>
      <c r="D121" s="154" t="s">
        <v>809</v>
      </c>
      <c r="E121" s="155">
        <v>7</v>
      </c>
      <c r="F121" s="136" t="s">
        <v>931</v>
      </c>
      <c r="G121" s="136">
        <v>17.149999999999999</v>
      </c>
      <c r="H121" s="156"/>
      <c r="I121" s="156"/>
      <c r="J121" s="136" t="s">
        <v>932</v>
      </c>
      <c r="K121" s="136">
        <v>42.98</v>
      </c>
      <c r="L121" s="157"/>
      <c r="M121" s="156">
        <f>IF(ISNUMBER(K121/G121),IF(NOT(K121/G121=0),K121/G121, " "), " ")</f>
        <v>2.5061224489795917</v>
      </c>
      <c r="N121" s="154"/>
    </row>
    <row r="122" spans="1:14" ht="22.8" x14ac:dyDescent="0.25">
      <c r="A122" s="152">
        <v>95</v>
      </c>
      <c r="B122" s="153" t="s">
        <v>933</v>
      </c>
      <c r="C122" s="134" t="s">
        <v>934</v>
      </c>
      <c r="D122" s="154" t="s">
        <v>809</v>
      </c>
      <c r="E122" s="155">
        <v>1</v>
      </c>
      <c r="F122" s="136" t="s">
        <v>935</v>
      </c>
      <c r="G122" s="136">
        <v>2.82</v>
      </c>
      <c r="H122" s="156"/>
      <c r="I122" s="156"/>
      <c r="J122" s="136" t="s">
        <v>936</v>
      </c>
      <c r="K122" s="136">
        <v>8.0399999999999991</v>
      </c>
      <c r="L122" s="157"/>
      <c r="M122" s="156">
        <f>IF(ISNUMBER(K122/G122),IF(NOT(K122/G122=0),K122/G122, " "), " ")</f>
        <v>2.8510638297872339</v>
      </c>
      <c r="N122" s="154"/>
    </row>
    <row r="123" spans="1:14" ht="22.8" x14ac:dyDescent="0.25">
      <c r="A123" s="152">
        <v>96</v>
      </c>
      <c r="B123" s="153" t="s">
        <v>937</v>
      </c>
      <c r="C123" s="134" t="s">
        <v>938</v>
      </c>
      <c r="D123" s="154" t="s">
        <v>778</v>
      </c>
      <c r="E123" s="155">
        <v>14.5</v>
      </c>
      <c r="F123" s="136" t="s">
        <v>939</v>
      </c>
      <c r="G123" s="136">
        <v>245.34</v>
      </c>
      <c r="H123" s="156"/>
      <c r="I123" s="156"/>
      <c r="J123" s="136" t="s">
        <v>940</v>
      </c>
      <c r="K123" s="136">
        <v>689.91</v>
      </c>
      <c r="L123" s="157"/>
      <c r="M123" s="156">
        <f>IF(ISNUMBER(K123/G123),IF(NOT(K123/G123=0),K123/G123, " "), " ")</f>
        <v>2.8120567375886525</v>
      </c>
      <c r="N123" s="154"/>
    </row>
    <row r="124" spans="1:14" ht="22.8" x14ac:dyDescent="0.25">
      <c r="A124" s="152">
        <v>97</v>
      </c>
      <c r="B124" s="153" t="s">
        <v>941</v>
      </c>
      <c r="C124" s="134" t="s">
        <v>942</v>
      </c>
      <c r="D124" s="154" t="s">
        <v>809</v>
      </c>
      <c r="E124" s="155">
        <v>3</v>
      </c>
      <c r="F124" s="136" t="s">
        <v>943</v>
      </c>
      <c r="G124" s="136">
        <v>2.85</v>
      </c>
      <c r="H124" s="156"/>
      <c r="I124" s="156"/>
      <c r="J124" s="136" t="s">
        <v>944</v>
      </c>
      <c r="K124" s="136">
        <v>12.69</v>
      </c>
      <c r="L124" s="157"/>
      <c r="M124" s="156">
        <f>IF(ISNUMBER(K124/G124),IF(NOT(K124/G124=0),K124/G124, " "), " ")</f>
        <v>4.4526315789473685</v>
      </c>
      <c r="N124" s="154"/>
    </row>
    <row r="125" spans="1:14" ht="34.200000000000003" x14ac:dyDescent="0.25">
      <c r="A125" s="152">
        <v>98</v>
      </c>
      <c r="B125" s="153" t="s">
        <v>945</v>
      </c>
      <c r="C125" s="134" t="s">
        <v>946</v>
      </c>
      <c r="D125" s="154" t="s">
        <v>809</v>
      </c>
      <c r="E125" s="155">
        <v>14</v>
      </c>
      <c r="F125" s="136" t="s">
        <v>947</v>
      </c>
      <c r="G125" s="136">
        <v>174.44</v>
      </c>
      <c r="H125" s="156"/>
      <c r="I125" s="156"/>
      <c r="J125" s="136" t="s">
        <v>948</v>
      </c>
      <c r="K125" s="136">
        <v>409.08</v>
      </c>
      <c r="L125" s="157"/>
      <c r="M125" s="156">
        <f>IF(ISNUMBER(K125/G125),IF(NOT(K125/G125=0),K125/G125, " "), " ")</f>
        <v>2.3451043338683788</v>
      </c>
      <c r="N125" s="154"/>
    </row>
    <row r="126" spans="1:14" ht="19.350000000000001" customHeight="1" x14ac:dyDescent="0.25">
      <c r="A126" s="150" t="s">
        <v>949</v>
      </c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</row>
    <row r="127" spans="1:14" ht="19.350000000000001" customHeight="1" x14ac:dyDescent="0.25">
      <c r="A127" s="128" t="s">
        <v>632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</row>
    <row r="128" spans="1:14" ht="22.8" x14ac:dyDescent="0.25">
      <c r="A128" s="152">
        <v>99</v>
      </c>
      <c r="B128" s="153" t="s">
        <v>950</v>
      </c>
      <c r="C128" s="134" t="s">
        <v>951</v>
      </c>
      <c r="D128" s="154" t="s">
        <v>809</v>
      </c>
      <c r="E128" s="155">
        <v>19.600000000000001</v>
      </c>
      <c r="F128" s="136" t="s">
        <v>574</v>
      </c>
      <c r="G128" s="136"/>
      <c r="H128" s="156"/>
      <c r="I128" s="156"/>
      <c r="J128" s="136" t="s">
        <v>574</v>
      </c>
      <c r="K128" s="136"/>
      <c r="L128" s="157"/>
      <c r="M128" s="156" t="str">
        <f>IF(ISNUMBER(K128/G128),IF(NOT(K128/G128=0),K128/G128, " "), " ")</f>
        <v xml:space="preserve"> </v>
      </c>
      <c r="N128" s="154"/>
    </row>
    <row r="129" spans="1:14" ht="22.8" x14ac:dyDescent="0.25">
      <c r="A129" s="152">
        <v>100</v>
      </c>
      <c r="B129" s="153" t="s">
        <v>952</v>
      </c>
      <c r="C129" s="134" t="s">
        <v>953</v>
      </c>
      <c r="D129" s="154" t="s">
        <v>954</v>
      </c>
      <c r="E129" s="155">
        <v>5.18</v>
      </c>
      <c r="F129" s="136" t="s">
        <v>574</v>
      </c>
      <c r="G129" s="136"/>
      <c r="H129" s="156"/>
      <c r="I129" s="156"/>
      <c r="J129" s="136" t="s">
        <v>574</v>
      </c>
      <c r="K129" s="136"/>
      <c r="L129" s="157"/>
      <c r="M129" s="156" t="str">
        <f>IF(ISNUMBER(K129/G129),IF(NOT(K129/G129=0),K129/G129, " "), " ")</f>
        <v xml:space="preserve"> </v>
      </c>
      <c r="N129" s="154"/>
    </row>
    <row r="130" spans="1:14" ht="22.8" x14ac:dyDescent="0.25">
      <c r="A130" s="152">
        <v>101</v>
      </c>
      <c r="B130" s="153" t="s">
        <v>955</v>
      </c>
      <c r="C130" s="134" t="s">
        <v>956</v>
      </c>
      <c r="D130" s="154" t="s">
        <v>641</v>
      </c>
      <c r="E130" s="155">
        <v>4.1500000000000002E-2</v>
      </c>
      <c r="F130" s="136" t="s">
        <v>574</v>
      </c>
      <c r="G130" s="136"/>
      <c r="H130" s="156"/>
      <c r="I130" s="156"/>
      <c r="J130" s="136" t="s">
        <v>574</v>
      </c>
      <c r="K130" s="136"/>
      <c r="L130" s="157"/>
      <c r="M130" s="156" t="str">
        <f>IF(ISNUMBER(K130/G130),IF(NOT(K130/G130=0),K130/G130, " "), " ")</f>
        <v xml:space="preserve"> </v>
      </c>
      <c r="N130" s="154"/>
    </row>
    <row r="131" spans="1:14" ht="22.8" x14ac:dyDescent="0.25">
      <c r="A131" s="158">
        <v>102</v>
      </c>
      <c r="B131" s="159" t="s">
        <v>957</v>
      </c>
      <c r="C131" s="140" t="s">
        <v>958</v>
      </c>
      <c r="D131" s="160" t="s">
        <v>641</v>
      </c>
      <c r="E131" s="161">
        <v>9.1899999999999996E-2</v>
      </c>
      <c r="F131" s="142" t="s">
        <v>574</v>
      </c>
      <c r="G131" s="142"/>
      <c r="H131" s="162"/>
      <c r="I131" s="162"/>
      <c r="J131" s="142" t="s">
        <v>574</v>
      </c>
      <c r="K131" s="142"/>
      <c r="L131" s="163"/>
      <c r="M131" s="162" t="str">
        <f>IF(ISNUMBER(K131/G131),IF(NOT(K131/G131=0),K131/G131, " "), " ")</f>
        <v xml:space="preserve"> </v>
      </c>
      <c r="N131" s="160"/>
    </row>
    <row r="132" spans="1:14" x14ac:dyDescent="0.25">
      <c r="A132" s="144" t="s">
        <v>485</v>
      </c>
      <c r="B132" s="145"/>
      <c r="C132" s="145"/>
      <c r="D132" s="145"/>
      <c r="E132" s="145"/>
      <c r="F132" s="145"/>
      <c r="G132" s="164">
        <v>5147</v>
      </c>
      <c r="H132" s="165"/>
      <c r="I132" s="165"/>
      <c r="J132" s="165"/>
      <c r="K132" s="164">
        <v>28037</v>
      </c>
      <c r="L132" s="166"/>
      <c r="M132" s="164">
        <f ca="1">IF(ISNUMBER(INDIRECT("K" &amp; ROW())/INDIRECT("G" &amp; ROW())),INDIRECT("K" &amp; ROW())/INDIRECT("G" &amp; ROW()), " ")</f>
        <v>5.4472508257237227</v>
      </c>
      <c r="N132" s="146" t="s">
        <v>959</v>
      </c>
    </row>
    <row r="133" spans="1:14" x14ac:dyDescent="0.25">
      <c r="A133" s="144" t="s">
        <v>490</v>
      </c>
      <c r="B133" s="145"/>
      <c r="C133" s="145"/>
      <c r="D133" s="145"/>
      <c r="E133" s="145"/>
      <c r="F133" s="145"/>
      <c r="G133" s="164"/>
      <c r="H133" s="165"/>
      <c r="I133" s="165"/>
      <c r="J133" s="165"/>
      <c r="K133" s="164"/>
      <c r="L133" s="166"/>
      <c r="M133" s="164" t="str">
        <f ca="1">IF(ISNUMBER(INDIRECT("K" &amp; ROW())/INDIRECT("G" &amp; ROW())),INDIRECT("K" &amp; ROW())/INDIRECT("G" &amp; ROW()), " ")</f>
        <v xml:space="preserve"> </v>
      </c>
      <c r="N133" s="146" t="s">
        <v>959</v>
      </c>
    </row>
    <row r="134" spans="1:14" x14ac:dyDescent="0.25">
      <c r="A134" s="144" t="s">
        <v>491</v>
      </c>
      <c r="B134" s="145"/>
      <c r="C134" s="145"/>
      <c r="D134" s="145"/>
      <c r="E134" s="145"/>
      <c r="F134" s="145"/>
      <c r="G134" s="164">
        <v>1368</v>
      </c>
      <c r="H134" s="165"/>
      <c r="I134" s="165"/>
      <c r="J134" s="165"/>
      <c r="K134" s="164">
        <v>15077</v>
      </c>
      <c r="L134" s="166"/>
      <c r="M134" s="164">
        <f ca="1">IF(ISNUMBER(INDIRECT("K" &amp; ROW())/INDIRECT("G" &amp; ROW())),INDIRECT("K" &amp; ROW())/INDIRECT("G" &amp; ROW()), " ")</f>
        <v>11.021198830409357</v>
      </c>
      <c r="N134" s="146" t="s">
        <v>959</v>
      </c>
    </row>
    <row r="135" spans="1:14" x14ac:dyDescent="0.25">
      <c r="A135" s="144" t="s">
        <v>492</v>
      </c>
      <c r="B135" s="145"/>
      <c r="C135" s="145"/>
      <c r="D135" s="145"/>
      <c r="E135" s="145"/>
      <c r="F135" s="145"/>
      <c r="G135" s="164">
        <v>3479</v>
      </c>
      <c r="H135" s="165"/>
      <c r="I135" s="165"/>
      <c r="J135" s="165"/>
      <c r="K135" s="164">
        <v>12113</v>
      </c>
      <c r="L135" s="166"/>
      <c r="M135" s="164">
        <f ca="1">IF(ISNUMBER(INDIRECT("K" &amp; ROW())/INDIRECT("G" &amp; ROW())),INDIRECT("K" &amp; ROW())/INDIRECT("G" &amp; ROW()), " ")</f>
        <v>3.4817476286289164</v>
      </c>
      <c r="N135" s="146" t="s">
        <v>959</v>
      </c>
    </row>
    <row r="136" spans="1:14" x14ac:dyDescent="0.25">
      <c r="A136" s="144" t="s">
        <v>493</v>
      </c>
      <c r="B136" s="145"/>
      <c r="C136" s="145"/>
      <c r="D136" s="145"/>
      <c r="E136" s="145"/>
      <c r="F136" s="145"/>
      <c r="G136" s="164">
        <v>307</v>
      </c>
      <c r="H136" s="165"/>
      <c r="I136" s="165"/>
      <c r="J136" s="165"/>
      <c r="K136" s="164">
        <v>947</v>
      </c>
      <c r="L136" s="166"/>
      <c r="M136" s="164">
        <f ca="1">IF(ISNUMBER(INDIRECT("K" &amp; ROW())/INDIRECT("G" &amp; ROW())),INDIRECT("K" &amp; ROW())/INDIRECT("G" &amp; ROW()), " ")</f>
        <v>3.0846905537459284</v>
      </c>
      <c r="N136" s="146" t="s">
        <v>959</v>
      </c>
    </row>
    <row r="137" spans="1:14" x14ac:dyDescent="0.25">
      <c r="A137" s="147" t="s">
        <v>494</v>
      </c>
      <c r="B137" s="148"/>
      <c r="C137" s="148"/>
      <c r="D137" s="148"/>
      <c r="E137" s="148"/>
      <c r="F137" s="148"/>
      <c r="G137" s="167">
        <v>1358</v>
      </c>
      <c r="H137" s="168"/>
      <c r="I137" s="168"/>
      <c r="J137" s="168"/>
      <c r="K137" s="167">
        <v>12772</v>
      </c>
      <c r="L137" s="169"/>
      <c r="M137" s="167">
        <f ca="1">IF(ISNUMBER(INDIRECT("K" &amp; ROW())/INDIRECT("G" &amp; ROW())),INDIRECT("K" &amp; ROW())/INDIRECT("G" &amp; ROW()), " ")</f>
        <v>9.4050073637702507</v>
      </c>
      <c r="N137" s="149" t="s">
        <v>959</v>
      </c>
    </row>
    <row r="138" spans="1:14" x14ac:dyDescent="0.25">
      <c r="A138" s="147" t="s">
        <v>495</v>
      </c>
      <c r="B138" s="148"/>
      <c r="C138" s="148"/>
      <c r="D138" s="148"/>
      <c r="E138" s="148"/>
      <c r="F138" s="148"/>
      <c r="G138" s="167">
        <v>825</v>
      </c>
      <c r="H138" s="168"/>
      <c r="I138" s="168"/>
      <c r="J138" s="168"/>
      <c r="K138" s="167">
        <v>7259</v>
      </c>
      <c r="L138" s="169"/>
      <c r="M138" s="167">
        <f ca="1">IF(ISNUMBER(INDIRECT("K" &amp; ROW())/INDIRECT("G" &amp; ROW())),INDIRECT("K" &amp; ROW())/INDIRECT("G" &amp; ROW()), " ")</f>
        <v>8.7987878787878788</v>
      </c>
      <c r="N138" s="149" t="s">
        <v>959</v>
      </c>
    </row>
    <row r="139" spans="1:14" x14ac:dyDescent="0.25">
      <c r="A139" s="147" t="s">
        <v>496</v>
      </c>
      <c r="B139" s="148"/>
      <c r="C139" s="148"/>
      <c r="D139" s="148"/>
      <c r="E139" s="148"/>
      <c r="F139" s="148"/>
      <c r="G139" s="167"/>
      <c r="H139" s="168"/>
      <c r="I139" s="168"/>
      <c r="J139" s="168"/>
      <c r="K139" s="167"/>
      <c r="L139" s="169"/>
      <c r="M139" s="167" t="str">
        <f ca="1">IF(ISNUMBER(INDIRECT("K" &amp; ROW())/INDIRECT("G" &amp; ROW())),INDIRECT("K" &amp; ROW())/INDIRECT("G" &amp; ROW()), " ")</f>
        <v xml:space="preserve"> </v>
      </c>
      <c r="N139" s="149" t="s">
        <v>959</v>
      </c>
    </row>
    <row r="140" spans="1:14" ht="30" customHeight="1" x14ac:dyDescent="0.25">
      <c r="A140" s="144" t="s">
        <v>497</v>
      </c>
      <c r="B140" s="145"/>
      <c r="C140" s="145"/>
      <c r="D140" s="145"/>
      <c r="E140" s="145"/>
      <c r="F140" s="145"/>
      <c r="G140" s="164">
        <v>4828</v>
      </c>
      <c r="H140" s="165"/>
      <c r="I140" s="165"/>
      <c r="J140" s="165"/>
      <c r="K140" s="164">
        <v>32287</v>
      </c>
      <c r="L140" s="166"/>
      <c r="M140" s="164">
        <f ca="1">IF(ISNUMBER(INDIRECT("K" &amp; ROW())/INDIRECT("G" &amp; ROW())),INDIRECT("K" &amp; ROW())/INDIRECT("G" &amp; ROW()), " ")</f>
        <v>6.6874482187241098</v>
      </c>
      <c r="N140" s="146" t="s">
        <v>959</v>
      </c>
    </row>
    <row r="141" spans="1:14" ht="30" customHeight="1" x14ac:dyDescent="0.25">
      <c r="A141" s="144" t="s">
        <v>498</v>
      </c>
      <c r="B141" s="145"/>
      <c r="C141" s="145"/>
      <c r="D141" s="145"/>
      <c r="E141" s="145"/>
      <c r="F141" s="145"/>
      <c r="G141" s="164">
        <v>293</v>
      </c>
      <c r="H141" s="165"/>
      <c r="I141" s="165"/>
      <c r="J141" s="165"/>
      <c r="K141" s="164">
        <v>2888</v>
      </c>
      <c r="L141" s="166"/>
      <c r="M141" s="164">
        <f ca="1">IF(ISNUMBER(INDIRECT("K" &amp; ROW())/INDIRECT("G" &amp; ROW())),INDIRECT("K" &amp; ROW())/INDIRECT("G" &amp; ROW()), " ")</f>
        <v>9.8566552901023883</v>
      </c>
      <c r="N141" s="146" t="s">
        <v>959</v>
      </c>
    </row>
    <row r="142" spans="1:14" ht="30" customHeight="1" x14ac:dyDescent="0.25">
      <c r="A142" s="144" t="s">
        <v>499</v>
      </c>
      <c r="B142" s="145"/>
      <c r="C142" s="145"/>
      <c r="D142" s="145"/>
      <c r="E142" s="145"/>
      <c r="F142" s="145"/>
      <c r="G142" s="164">
        <v>833</v>
      </c>
      <c r="H142" s="165"/>
      <c r="I142" s="165"/>
      <c r="J142" s="165"/>
      <c r="K142" s="164">
        <v>5201</v>
      </c>
      <c r="L142" s="166"/>
      <c r="M142" s="164">
        <f ca="1">IF(ISNUMBER(INDIRECT("K" &amp; ROW())/INDIRECT("G" &amp; ROW())),INDIRECT("K" &amp; ROW())/INDIRECT("G" &amp; ROW()), " ")</f>
        <v>6.2436974789915967</v>
      </c>
      <c r="N142" s="146" t="s">
        <v>959</v>
      </c>
    </row>
    <row r="143" spans="1:14" ht="30" customHeight="1" x14ac:dyDescent="0.25">
      <c r="A143" s="144" t="s">
        <v>500</v>
      </c>
      <c r="B143" s="145"/>
      <c r="C143" s="145"/>
      <c r="D143" s="145"/>
      <c r="E143" s="145"/>
      <c r="F143" s="145"/>
      <c r="G143" s="164">
        <v>269</v>
      </c>
      <c r="H143" s="165"/>
      <c r="I143" s="165"/>
      <c r="J143" s="165"/>
      <c r="K143" s="164">
        <v>886</v>
      </c>
      <c r="L143" s="166"/>
      <c r="M143" s="164">
        <f ca="1">IF(ISNUMBER(INDIRECT("K" &amp; ROW())/INDIRECT("G" &amp; ROW())),INDIRECT("K" &amp; ROW())/INDIRECT("G" &amp; ROW()), " ")</f>
        <v>3.2936802973977697</v>
      </c>
      <c r="N143" s="146" t="s">
        <v>959</v>
      </c>
    </row>
    <row r="144" spans="1:14" x14ac:dyDescent="0.25">
      <c r="A144" s="144" t="s">
        <v>501</v>
      </c>
      <c r="B144" s="145"/>
      <c r="C144" s="145"/>
      <c r="D144" s="145"/>
      <c r="E144" s="145"/>
      <c r="F144" s="145"/>
      <c r="G144" s="164">
        <v>95</v>
      </c>
      <c r="H144" s="165"/>
      <c r="I144" s="165"/>
      <c r="J144" s="165"/>
      <c r="K144" s="164">
        <v>428</v>
      </c>
      <c r="L144" s="166"/>
      <c r="M144" s="164">
        <f ca="1">IF(ISNUMBER(INDIRECT("K" &amp; ROW())/INDIRECT("G" &amp; ROW())),INDIRECT("K" &amp; ROW())/INDIRECT("G" &amp; ROW()), " ")</f>
        <v>4.5052631578947366</v>
      </c>
      <c r="N144" s="146" t="s">
        <v>959</v>
      </c>
    </row>
    <row r="145" spans="1:14" ht="30" customHeight="1" x14ac:dyDescent="0.25">
      <c r="A145" s="144" t="s">
        <v>502</v>
      </c>
      <c r="B145" s="145"/>
      <c r="C145" s="145"/>
      <c r="D145" s="145"/>
      <c r="E145" s="145"/>
      <c r="F145" s="145"/>
      <c r="G145" s="164">
        <v>110</v>
      </c>
      <c r="H145" s="165"/>
      <c r="I145" s="165"/>
      <c r="J145" s="165"/>
      <c r="K145" s="164">
        <v>781</v>
      </c>
      <c r="L145" s="166"/>
      <c r="M145" s="164">
        <f ca="1">IF(ISNUMBER(INDIRECT("K" &amp; ROW())/INDIRECT("G" &amp; ROW())),INDIRECT("K" &amp; ROW())/INDIRECT("G" &amp; ROW()), " ")</f>
        <v>7.1</v>
      </c>
      <c r="N145" s="146" t="s">
        <v>959</v>
      </c>
    </row>
    <row r="146" spans="1:14" x14ac:dyDescent="0.25">
      <c r="A146" s="144" t="s">
        <v>503</v>
      </c>
      <c r="B146" s="145"/>
      <c r="C146" s="145"/>
      <c r="D146" s="145"/>
      <c r="E146" s="145"/>
      <c r="F146" s="145"/>
      <c r="G146" s="164">
        <v>506</v>
      </c>
      <c r="H146" s="165"/>
      <c r="I146" s="165"/>
      <c r="J146" s="165"/>
      <c r="K146" s="164">
        <v>3314</v>
      </c>
      <c r="L146" s="166"/>
      <c r="M146" s="164">
        <f ca="1">IF(ISNUMBER(INDIRECT("K" &amp; ROW())/INDIRECT("G" &amp; ROW())),INDIRECT("K" &amp; ROW())/INDIRECT("G" &amp; ROW()), " ")</f>
        <v>6.5494071146245059</v>
      </c>
      <c r="N146" s="146" t="s">
        <v>959</v>
      </c>
    </row>
    <row r="147" spans="1:14" x14ac:dyDescent="0.25">
      <c r="A147" s="144" t="s">
        <v>504</v>
      </c>
      <c r="B147" s="145"/>
      <c r="C147" s="145"/>
      <c r="D147" s="145"/>
      <c r="E147" s="145"/>
      <c r="F147" s="145"/>
      <c r="G147" s="164">
        <v>56</v>
      </c>
      <c r="H147" s="165"/>
      <c r="I147" s="165"/>
      <c r="J147" s="165"/>
      <c r="K147" s="164">
        <v>206</v>
      </c>
      <c r="L147" s="166"/>
      <c r="M147" s="164">
        <f ca="1">IF(ISNUMBER(INDIRECT("K" &amp; ROW())/INDIRECT("G" &amp; ROW())),INDIRECT("K" &amp; ROW())/INDIRECT("G" &amp; ROW()), " ")</f>
        <v>3.6785714285714284</v>
      </c>
      <c r="N147" s="146" t="s">
        <v>959</v>
      </c>
    </row>
    <row r="148" spans="1:14" x14ac:dyDescent="0.25">
      <c r="A148" s="144" t="s">
        <v>505</v>
      </c>
      <c r="B148" s="145"/>
      <c r="C148" s="145"/>
      <c r="D148" s="145"/>
      <c r="E148" s="145"/>
      <c r="F148" s="145"/>
      <c r="G148" s="164">
        <v>340</v>
      </c>
      <c r="H148" s="165"/>
      <c r="I148" s="165"/>
      <c r="J148" s="165"/>
      <c r="K148" s="164">
        <v>2077</v>
      </c>
      <c r="L148" s="166"/>
      <c r="M148" s="164">
        <f ca="1">IF(ISNUMBER(INDIRECT("K" &amp; ROW())/INDIRECT("G" &amp; ROW())),INDIRECT("K" &amp; ROW())/INDIRECT("G" &amp; ROW()), " ")</f>
        <v>6.1088235294117643</v>
      </c>
      <c r="N148" s="146" t="s">
        <v>959</v>
      </c>
    </row>
    <row r="149" spans="1:14" x14ac:dyDescent="0.25">
      <c r="A149" s="144" t="s">
        <v>506</v>
      </c>
      <c r="B149" s="145"/>
      <c r="C149" s="145"/>
      <c r="D149" s="145"/>
      <c r="E149" s="145"/>
      <c r="F149" s="145"/>
      <c r="G149" s="164">
        <v>7330</v>
      </c>
      <c r="H149" s="165"/>
      <c r="I149" s="165"/>
      <c r="J149" s="165"/>
      <c r="K149" s="164">
        <v>48068</v>
      </c>
      <c r="L149" s="166"/>
      <c r="M149" s="164">
        <f ca="1">IF(ISNUMBER(INDIRECT("K" &amp; ROW())/INDIRECT("G" &amp; ROW())),INDIRECT("K" &amp; ROW())/INDIRECT("G" &amp; ROW()), " ")</f>
        <v>6.5577080491132334</v>
      </c>
      <c r="N149" s="146" t="s">
        <v>959</v>
      </c>
    </row>
    <row r="150" spans="1:14" ht="30" customHeight="1" x14ac:dyDescent="0.25">
      <c r="A150" s="144" t="s">
        <v>507</v>
      </c>
      <c r="B150" s="145"/>
      <c r="C150" s="145"/>
      <c r="D150" s="145"/>
      <c r="E150" s="145"/>
      <c r="F150" s="145"/>
      <c r="G150" s="164">
        <v>744.34</v>
      </c>
      <c r="H150" s="165"/>
      <c r="I150" s="165"/>
      <c r="J150" s="165"/>
      <c r="K150" s="164">
        <v>2922.38</v>
      </c>
      <c r="L150" s="166"/>
      <c r="M150" s="164">
        <f ca="1">IF(ISNUMBER(INDIRECT("K" &amp; ROW())/INDIRECT("G" &amp; ROW())),INDIRECT("K" &amp; ROW())/INDIRECT("G" &amp; ROW()), " ")</f>
        <v>3.926135905634522</v>
      </c>
      <c r="N150" s="146" t="s">
        <v>959</v>
      </c>
    </row>
    <row r="151" spans="1:14" x14ac:dyDescent="0.25">
      <c r="A151" s="147" t="s">
        <v>508</v>
      </c>
      <c r="B151" s="148"/>
      <c r="C151" s="148"/>
      <c r="D151" s="148"/>
      <c r="E151" s="148"/>
      <c r="F151" s="148"/>
      <c r="G151" s="167">
        <v>8074.34</v>
      </c>
      <c r="H151" s="168"/>
      <c r="I151" s="168"/>
      <c r="J151" s="168"/>
      <c r="K151" s="167">
        <v>50990.38</v>
      </c>
      <c r="L151" s="169"/>
      <c r="M151" s="167">
        <f ca="1">IF(ISNUMBER(INDIRECT("K" &amp; ROW())/INDIRECT("G" &amp; ROW())),INDIRECT("K" &amp; ROW())/INDIRECT("G" &amp; ROW()), " ")</f>
        <v>6.3151143003638683</v>
      </c>
      <c r="N151" s="149" t="s">
        <v>959</v>
      </c>
    </row>
    <row r="152" spans="1:14" x14ac:dyDescent="0.25">
      <c r="A152" s="48"/>
      <c r="G152" s="67"/>
      <c r="H152" s="68"/>
      <c r="I152" s="68"/>
      <c r="J152" s="68"/>
      <c r="K152" s="67"/>
      <c r="L152" s="69"/>
      <c r="M152" s="67"/>
      <c r="N152" s="48"/>
    </row>
    <row r="153" spans="1:14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70"/>
      <c r="M153" s="29"/>
      <c r="N153" s="29"/>
    </row>
    <row r="154" spans="1:14" x14ac:dyDescent="0.25">
      <c r="A154" s="75" t="s">
        <v>69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70"/>
      <c r="M154" s="29"/>
      <c r="N154" s="29"/>
    </row>
    <row r="155" spans="1:14" x14ac:dyDescent="0.25">
      <c r="A155" s="3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70"/>
      <c r="M155" s="29"/>
      <c r="N155" s="29"/>
    </row>
    <row r="156" spans="1:14" x14ac:dyDescent="0.25">
      <c r="A156" s="75" t="s">
        <v>70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70"/>
      <c r="M156" s="29"/>
      <c r="N156" s="29"/>
    </row>
  </sheetData>
  <mergeCells count="53">
    <mergeCell ref="A150:F150"/>
    <mergeCell ref="A151:F151"/>
    <mergeCell ref="A144:F144"/>
    <mergeCell ref="A145:F145"/>
    <mergeCell ref="A146:F146"/>
    <mergeCell ref="A147:F147"/>
    <mergeCell ref="A148:F148"/>
    <mergeCell ref="A149:F149"/>
    <mergeCell ref="A138:F138"/>
    <mergeCell ref="A139:F139"/>
    <mergeCell ref="A140:F140"/>
    <mergeCell ref="A141:F141"/>
    <mergeCell ref="A142:F142"/>
    <mergeCell ref="A143:F143"/>
    <mergeCell ref="A132:F132"/>
    <mergeCell ref="A133:F133"/>
    <mergeCell ref="A134:F134"/>
    <mergeCell ref="A135:F135"/>
    <mergeCell ref="A136:F136"/>
    <mergeCell ref="A137:F137"/>
    <mergeCell ref="A24:N24"/>
    <mergeCell ref="A25:N25"/>
    <mergeCell ref="A42:N42"/>
    <mergeCell ref="A60:N60"/>
    <mergeCell ref="A126:N126"/>
    <mergeCell ref="A127:N12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2015-03-22T13:48:03Z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