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43" i="16"/>
  <c r="M36" i="16"/>
  <c r="M34" i="16"/>
  <c r="M40" i="16"/>
  <c r="M38" i="16"/>
  <c r="M35" i="16"/>
  <c r="M41" i="16"/>
  <c r="M42" i="16"/>
  <c r="M39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<sst xmlns="http://schemas.openxmlformats.org/spreadsheetml/2006/main" count="230" uniqueCount="152">
  <si>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</si>
  <si>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</si>
  <si>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</si>
  <si>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</si>
  <si>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</si>
  <si>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</si>
  <si>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</si>
  <si>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</si>
  <si>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</si>
  <si>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</si>
  <si>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</si>
  <si>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</si>
  <si>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</si>
  <si>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</si>
  <si>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</si>
  <si>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</si>
  <si>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</si>
  <si>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</si>
  <si>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</si>
  <si>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</si>
  <si>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</si>
  <si>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</si>
  <si>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</si>
  <si>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</si>
  <si>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</si>
  <si>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</si>
  <si>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</si>
  <si>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</si>
  <si>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</si>
  <si>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</si>
  <si>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</si>
  <si>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</si>
  <si>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</si>
  <si>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</si>
  <si>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</si>
  <si>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</si>
  <si>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</si>
  <si>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</si>
  <si>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</si>
  <si>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</si>
  <si>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</si>
  <si>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</si>
  <si>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</si>
  <si>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</si>
  <si>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</si>
  <si>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</si>
  <si>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</si>
  <si>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</si>
  <si>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</si>
  <si>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</si>
  <si>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</si>
  <si>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</si>
  <si>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</si>
  <si>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</si>
  <si>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</si>
  <si>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</si>
  <si>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</si>
  <si>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</si>
  <si>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</si>
  <si>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</si>
  <si>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</si>
  <si>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</si>
  <si>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</si>
  <si>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</si>
  <si>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</si>
  <si>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</si>
  <si>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</si>
  <si>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</si>
  <si>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</si>
  <si>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Пионерская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</si>
  <si>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</si>
  <si>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</si>
  <si>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</si>
  <si>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</si>
  <si>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</si>
  <si>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</si>
  <si>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</si>
  <si>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</si>
  <si>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</si>
  <si>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</si>
  <si>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</si>
  <si>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</si>
  <si>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</si>
  <si>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</si>
  <si>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</si>
  <si>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</si>
  <si>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</si>
  <si>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</si>
  <si>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</si>
  <si>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</si>
  <si>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</si>
  <si>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</si>
  <si>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</si>
  <si>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</si>
  <si>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</si>
  <si>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</si>
  <si>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</si>
  <si>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</si>
  <si>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</si>
  <si>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</si>
  <si>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</si>
  <si>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</si>
  <si>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</si>
  <si>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</si>
  <si>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</si>
  <si>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</si>
  <si>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</si>
  <si>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</si>
  <si>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</si>
  <si>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</si>
  <si>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</si>
  <si>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</si>
  <si>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</si>
  <si>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</si>
  <si>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</si>
  <si>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</si>
  <si>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</si>
  <si>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</si>
  <si>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</si>
  <si>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</si>
  <si>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</si>
  <si>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</si>
  <si>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</si>
  <si>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</si>
  <si>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</si>
  <si>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</si>
  <si>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</si>
  <si>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</si>
  <si>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</si>
  <si>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</si>
  <si>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</si>
  <si>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</si>
  <si>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</si>
  <si>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</si>
  <si>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</si>
  <si>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</si>
  <si>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</si>
  <si>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</si>
  <si>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</si>
  <si>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</si>
  <si>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</si>
  <si>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</si>
  <si>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</si>
  <si>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</si>
  <si>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</si>
  <si>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</si>
  <si>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</si>
  <si>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</si>
  <si>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</si>
  <si>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</si>
  <si>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Январь-декабрь 2014</t>
  </si>
  <si>
    <t>на Пионерская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</si>
</sst>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6" workbookViewId="0">
      <selection activeCell="B24" sqref="B24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150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151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293.51/1000</f>
        <v>0.29350999999999999</v>
      </c>
      <c r="I27" s="137"/>
      <c r="J27" s="35" t="s">
        <v>6</v>
      </c>
      <c r="K27" s="138">
        <f>3069.78/1000</f>
        <v>3.0697800000000002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293.51/1000</f>
        <v>0.29350999999999999</v>
      </c>
      <c r="I29" s="137"/>
      <c r="J29" s="35" t="s">
        <v>6</v>
      </c>
      <c r="K29" s="138">
        <f>3069.78/1000</f>
        <v>3.0697800000000002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9.1500000000000001E-3</v>
      </c>
      <c r="I30" s="137"/>
      <c r="J30" s="35" t="s">
        <v>8</v>
      </c>
      <c r="K30" s="138">
        <f>(X14+X15)/1000</f>
        <v>9.1500000000000001E-3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109.13/1000</f>
        <v>0.10912999999999999</v>
      </c>
      <c r="I31" s="137"/>
      <c r="J31" s="35" t="s">
        <v>6</v>
      </c>
      <c r="K31" s="138">
        <f>1202.81/1000</f>
        <v>1.2028099999999999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72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745.9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29.35</v>
      </c>
      <c r="J42" s="84"/>
      <c r="K42" s="84" t="s">
        <v>81</v>
      </c>
      <c r="L42" s="85">
        <v>323.5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74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129.82</v>
      </c>
      <c r="I46" s="92" t="s">
        <v>101</v>
      </c>
      <c r="J46" s="92"/>
      <c r="K46" s="92">
        <v>1265.56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109.13</v>
      </c>
      <c r="I48" s="92"/>
      <c r="J48" s="92"/>
      <c r="K48" s="92">
        <v>1202.81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20.69</v>
      </c>
      <c r="I49" s="92"/>
      <c r="J49" s="92"/>
      <c r="K49" s="92">
        <v>62.75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92.76</v>
      </c>
      <c r="I50" s="93"/>
      <c r="J50" s="93"/>
      <c r="K50" s="93">
        <v>1022.39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70.930000000000007</v>
      </c>
      <c r="I51" s="93"/>
      <c r="J51" s="93"/>
      <c r="K51" s="93">
        <v>781.83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293.51</v>
      </c>
      <c r="I53" s="92"/>
      <c r="J53" s="92"/>
      <c r="K53" s="92">
        <v>3069.78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293.51</v>
      </c>
      <c r="I54" s="92"/>
      <c r="J54" s="92"/>
      <c r="K54" s="92">
        <v>3069.78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293.51</v>
      </c>
      <c r="I55" s="93"/>
      <c r="J55" s="93"/>
      <c r="K55" s="93">
        <v>3069.78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293.51/1000</f>
        <v>0.29350999999999999</v>
      </c>
      <c r="H11" s="137"/>
      <c r="I11" s="55" t="s">
        <v>6</v>
      </c>
      <c r="J11" s="138">
        <f>3069.78/1000</f>
        <v>3.0697800000000002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293.51/1000</f>
        <v>0.29350999999999999</v>
      </c>
      <c r="H13" s="159"/>
      <c r="I13" s="55" t="s">
        <v>6</v>
      </c>
      <c r="J13" s="138">
        <f>3069.78/1000</f>
        <v>3.0697800000000002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9.1500000000000001E-3</v>
      </c>
      <c r="H14" s="137"/>
      <c r="I14" s="55" t="s">
        <v>8</v>
      </c>
      <c r="J14" s="138">
        <f>(P14+P15)/1000</f>
        <v>9.1500000000000001E-3</v>
      </c>
      <c r="K14" s="139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109.13/1000</f>
        <v>0.10912999999999999</v>
      </c>
      <c r="H15" s="163"/>
      <c r="I15" s="55" t="s">
        <v>6</v>
      </c>
      <c r="J15" s="138">
        <f>1202.81/1000</f>
        <v>1.2028099999999999</v>
      </c>
      <c r="K15" s="139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0.79</v>
      </c>
      <c r="F26" s="84" t="s">
        <v>117</v>
      </c>
      <c r="G26" s="84">
        <v>7.79</v>
      </c>
      <c r="H26" s="98"/>
      <c r="I26" s="98"/>
      <c r="J26" s="84" t="s">
        <v>118</v>
      </c>
      <c r="K26" s="84">
        <v>85.86</v>
      </c>
      <c r="L26" s="99"/>
      <c r="M26" s="98">
        <f>IF(ISNUMBER(K26/G26),IF(NOT(K26/G26=0),K26/G26, " "), " ")</f>
        <v>11.021822849807446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0.14000000000000001</v>
      </c>
      <c r="F27" s="84" t="s">
        <v>121</v>
      </c>
      <c r="G27" s="84">
        <v>1.51</v>
      </c>
      <c r="H27" s="98"/>
      <c r="I27" s="98"/>
      <c r="J27" s="84" t="s">
        <v>122</v>
      </c>
      <c r="K27" s="84">
        <v>16.64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0.24</v>
      </c>
      <c r="F28" s="84" t="s">
        <v>125</v>
      </c>
      <c r="G28" s="84">
        <v>2.75</v>
      </c>
      <c r="H28" s="98"/>
      <c r="I28" s="98"/>
      <c r="J28" s="84" t="s">
        <v>126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7.98</v>
      </c>
      <c r="F29" s="84" t="s">
        <v>129</v>
      </c>
      <c r="G29" s="84">
        <v>97.04</v>
      </c>
      <c r="H29" s="98"/>
      <c r="I29" s="98"/>
      <c r="J29" s="84" t="s">
        <v>130</v>
      </c>
      <c r="K29" s="84">
        <v>1069.4000000000001</v>
      </c>
      <c r="L29" s="99"/>
      <c r="M29" s="98">
        <f>IF(ISNUMBER(K29/G29),IF(NOT(K29/G29=0),K29/G29, " "), " ")</f>
        <v>11.020197856553999</v>
      </c>
      <c r="N29" s="96"/>
    </row>
    <row r="30" spans="1:23" ht="19.350000000000001" customHeight="1" x14ac:dyDescent="0.25">
      <c r="A30" s="117" t="s">
        <v>131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0.2</v>
      </c>
      <c r="F31" s="84" t="s">
        <v>135</v>
      </c>
      <c r="G31" s="84">
        <v>5.9</v>
      </c>
      <c r="H31" s="98">
        <v>58.8</v>
      </c>
      <c r="I31" s="98">
        <v>11.76</v>
      </c>
      <c r="J31" s="84" t="s">
        <v>136</v>
      </c>
      <c r="K31" s="84">
        <v>12.03</v>
      </c>
      <c r="L31" s="99"/>
      <c r="M31" s="98">
        <f>IF(ISNUMBER(K31/G31),IF(NOT(K31/G31=0),K31/G31, " "), " ")</f>
        <v>2.0389830508474573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1</v>
      </c>
      <c r="F32" s="84" t="s">
        <v>141</v>
      </c>
      <c r="G32" s="84">
        <v>6.27</v>
      </c>
      <c r="H32" s="98">
        <v>22.83</v>
      </c>
      <c r="I32" s="98">
        <v>22.83</v>
      </c>
      <c r="J32" s="84" t="s">
        <v>142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2</v>
      </c>
      <c r="F33" s="90" t="s">
        <v>146</v>
      </c>
      <c r="G33" s="90">
        <v>8.52</v>
      </c>
      <c r="H33" s="104">
        <v>13.42</v>
      </c>
      <c r="I33" s="104">
        <v>26.84</v>
      </c>
      <c r="J33" s="90" t="s">
        <v>147</v>
      </c>
      <c r="K33" s="90">
        <v>27.42</v>
      </c>
      <c r="L33" s="105"/>
      <c r="M33" s="104">
        <f>IF(ISNUMBER(K33/G33),IF(NOT(K33/G33=0),K33/G33, " "), " ")</f>
        <v>3.21830985915493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129.82</v>
      </c>
      <c r="H34" s="107"/>
      <c r="I34" s="107"/>
      <c r="J34" s="107"/>
      <c r="K34" s="106">
        <v>1265.56</v>
      </c>
      <c r="L34" s="108"/>
      <c r="M34" s="106">
        <f t="shared" ref="M34:M43" ca="1" si="0">IF(ISNUMBER(INDIRECT("K" &amp; ROW())/INDIRECT("G" &amp; ROW())),INDIRECT("K" &amp; ROW())/INDIRECT("G" &amp; ROW()), " ")</f>
        <v>9.7485749499306742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109.13</v>
      </c>
      <c r="H36" s="107"/>
      <c r="I36" s="107"/>
      <c r="J36" s="107"/>
      <c r="K36" s="106">
        <v>1202.81</v>
      </c>
      <c r="L36" s="108"/>
      <c r="M36" s="106">
        <f t="shared" ca="1" si="0"/>
        <v>11.021808851828094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20.69</v>
      </c>
      <c r="H37" s="107"/>
      <c r="I37" s="107"/>
      <c r="J37" s="107"/>
      <c r="K37" s="106">
        <v>62.75</v>
      </c>
      <c r="L37" s="108"/>
      <c r="M37" s="106">
        <f t="shared" ca="1" si="0"/>
        <v>3.0328661188980184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92.76</v>
      </c>
      <c r="H38" s="110"/>
      <c r="I38" s="110"/>
      <c r="J38" s="110"/>
      <c r="K38" s="109">
        <v>1022.39</v>
      </c>
      <c r="L38" s="111"/>
      <c r="M38" s="109">
        <f t="shared" ca="1" si="0"/>
        <v>11.021884432945233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70.930000000000007</v>
      </c>
      <c r="H39" s="110"/>
      <c r="I39" s="110"/>
      <c r="J39" s="110"/>
      <c r="K39" s="109">
        <v>781.83</v>
      </c>
      <c r="L39" s="111"/>
      <c r="M39" s="109">
        <f t="shared" ca="1" si="0"/>
        <v>11.022557451008035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293.51</v>
      </c>
      <c r="H41" s="107"/>
      <c r="I41" s="107"/>
      <c r="J41" s="107"/>
      <c r="K41" s="106">
        <v>3069.78</v>
      </c>
      <c r="L41" s="108"/>
      <c r="M41" s="106">
        <f t="shared" ca="1" si="0"/>
        <v>10.458860004769855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293.51</v>
      </c>
      <c r="H42" s="107"/>
      <c r="I42" s="107"/>
      <c r="J42" s="107"/>
      <c r="K42" s="106">
        <v>3069.78</v>
      </c>
      <c r="L42" s="108"/>
      <c r="M42" s="106">
        <f t="shared" ca="1" si="0"/>
        <v>10.458860004769855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293.51</v>
      </c>
      <c r="H43" s="110"/>
      <c r="I43" s="110"/>
      <c r="J43" s="110"/>
      <c r="K43" s="109">
        <v>3069.78</v>
      </c>
      <c r="L43" s="111"/>
      <c r="M43" s="109">
        <f t="shared" ca="1" si="0"/>
        <v>10.458860004769855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2015-03-26T09:47:48Z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