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1" i="8"/>
  <c r="K90" i="8"/>
  <c r="H91" i="8"/>
  <c r="H90" i="8"/>
  <c r="J14" i="16"/>
  <c r="G14" i="16"/>
  <c r="K30" i="8"/>
  <c r="H30" i="8"/>
  <c r="A18" i="16"/>
  <c r="B34" i="8"/>
  <c r="M74" i="16"/>
  <c r="M78" i="16"/>
  <c r="M82" i="16"/>
  <c r="M86" i="16"/>
  <c r="M76" i="16"/>
  <c r="M88" i="16"/>
  <c r="M75" i="16"/>
  <c r="M79" i="16"/>
  <c r="M83" i="16"/>
  <c r="M87" i="16"/>
  <c r="M80" i="16"/>
  <c r="M84" i="16"/>
  <c r="M77" i="16"/>
  <c r="M81" i="16"/>
  <c r="M85" i="16"/>
  <c r="M8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<sst xmlns="http://schemas.openxmlformats.org/spreadsheetml/2006/main" count="573" uniqueCount="344">
  <si>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</si>
  <si>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</si>
  <si>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</si>
  <si>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</si>
  <si>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</si>
  <si>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</si>
  <si>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</si>
  <si>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</si>
  <si>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</si>
  <si>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</si>
  <si>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</si>
  <si>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</si>
  <si>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</si>
  <si>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</si>
  <si>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</si>
  <si>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</si>
  <si>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</si>
  <si>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</si>
  <si>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</si>
  <si>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</si>
  <si>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</si>
  <si>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</si>
  <si>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</si>
  <si>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</si>
  <si>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</si>
  <si>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</si>
  <si>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</si>
  <si>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</si>
  <si>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</si>
  <si>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</si>
  <si>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</si>
  <si>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</si>
  <si>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</si>
  <si>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</si>
  <si>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</si>
  <si>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</si>
  <si>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</si>
  <si>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</si>
  <si>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</si>
  <si>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</si>
  <si>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</si>
  <si>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</si>
  <si>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</si>
  <si>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</si>
  <si>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</si>
  <si>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</si>
  <si>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</si>
  <si>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</si>
  <si>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</si>
  <si>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</si>
  <si>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</si>
  <si>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</si>
  <si>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</si>
  <si>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</si>
  <si>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</si>
  <si>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</si>
  <si>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</si>
  <si>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</si>
  <si>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</si>
  <si>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</si>
  <si>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</si>
  <si>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</si>
  <si>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</si>
  <si>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</si>
  <si>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</si>
  <si>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</si>
  <si>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</si>
  <si>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</si>
  <si>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</si>
  <si>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4</t>
  </si>
  <si>
    <t>Сдал:  _________________ //</t>
  </si>
  <si>
    <t>Принял:  _________________ //</t>
  </si>
  <si>
    <t>Раздел 1. ФЕВРАЛЬ</t>
  </si>
  <si>
    <t>подъезд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</si>
  <si>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</si>
  <si>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</si>
  <si>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</si>
  <si>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</si>
  <si>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</si>
  <si>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</si>
  <si>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</si>
  <si>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</si>
  <si>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</si>
  <si>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</si>
  <si>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</si>
  <si>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</si>
  <si>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М</t>
  </si>
  <si>
    <t>Раздел 2. МАРТ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</si>
  <si>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</si>
  <si>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</si>
  <si>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</si>
  <si>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</si>
  <si>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</si>
  <si>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</si>
  <si>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</si>
  <si>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кв.2</t>
  </si>
  <si>
    <t>кв.3</t>
  </si>
  <si>
    <t>0,03
88
48</t>
  </si>
  <si>
    <t>15
10
6</t>
  </si>
  <si>
    <t>10
_____
5</t>
  </si>
  <si>
    <t>130
97
53</t>
  </si>
  <si>
    <t>110
_____
20</t>
  </si>
  <si>
    <t>Раздел 3. МАЙ</t>
  </si>
  <si>
    <t>кв.1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</si>
  <si>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</si>
  <si>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</si>
  <si>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</si>
  <si>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130
82
52</t>
  </si>
  <si>
    <t>115
97
53</t>
  </si>
  <si>
    <t>110
_____
5</t>
  </si>
  <si>
    <t>Раздел 4. ИЮНЬ</t>
  </si>
  <si>
    <t>кв.1,3</t>
  </si>
  <si>
    <t>Раздел 5. СЕНТЯБРЬ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</si>
  <si>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</si>
  <si>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</si>
  <si>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</si>
  <si>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</si>
  <si>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</si>
  <si>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</si>
  <si>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33
29
16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</si>
  <si>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</si>
  <si>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</si>
  <si>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</si>
  <si>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</si>
  <si>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</si>
  <si>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</si>
  <si>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38
33
18</t>
  </si>
  <si>
    <t>Раздел 6. ДЕКАБРЬ</t>
  </si>
  <si>
    <t>ТЕРр61-1-3
Сплошное выравнивание штукатурки стен полимерцементным раствором при толщине намета: до 5 мм
100 м2 поверхности
НР 67%=79%*0.85 от ФОТ
СП 40%=50%*0.8 от ФОТ</t>
  </si>
  <si>
    <t>0,043
67
40</t>
  </si>
  <si>
    <t>378,74
_____
909,63</t>
  </si>
  <si>
    <t>9,78
_____
4,07</t>
  </si>
  <si>
    <t>56
13
8</t>
  </si>
  <si>
    <t>16
_____
40</t>
  </si>
  <si>
    <t>269
121
72</t>
  </si>
  <si>
    <t>180
_____
89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</si>
  <si>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</si>
  <si>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
68
40</t>
  </si>
  <si>
    <t>147,72
_____
26,66</t>
  </si>
  <si>
    <t>6,47
_____
1,4</t>
  </si>
  <si>
    <t>181
119
75</t>
  </si>
  <si>
    <t>148
_____
27</t>
  </si>
  <si>
    <t>6
_____
1</t>
  </si>
  <si>
    <t>1713
1108
652</t>
  </si>
  <si>
    <t>1629
_____
84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</si>
  <si>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</si>
  <si>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0,013
67
40</t>
  </si>
  <si>
    <t>2274,38
_____
1664,29</t>
  </si>
  <si>
    <t>22,6
_____
9,39</t>
  </si>
  <si>
    <t>51
24
15</t>
  </si>
  <si>
    <t>30
_____
21</t>
  </si>
  <si>
    <t>397
218
130</t>
  </si>
  <si>
    <t>326
_____
71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</si>
  <si>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</si>
  <si>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0,55
68
40</t>
  </si>
  <si>
    <t>558,99
_____
777,73</t>
  </si>
  <si>
    <t>9,57
_____
1,4</t>
  </si>
  <si>
    <t>740
246
154</t>
  </si>
  <si>
    <t>307
_____
428</t>
  </si>
  <si>
    <t>5
_____
1</t>
  </si>
  <si>
    <t>3389
2304
1355</t>
  </si>
  <si>
    <t>3388
_____
1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</si>
  <si>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</si>
  <si>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0,15
68
40</t>
  </si>
  <si>
    <t>1536,44
_____
975,32</t>
  </si>
  <si>
    <t>378
184
115</t>
  </si>
  <si>
    <t>230
_____
147</t>
  </si>
  <si>
    <t>2540
1727
1016</t>
  </si>
  <si>
    <t>ТЕРр62-11-6
Улучшенная масляная окраска ранее окрашенных полов: за два раза с расчисткой старой краски более 35%
100 м2 окрашиваемой поверхности
НР 68%=80%*0.85 от ФОТ
СП 40%=50%*0.8 от ФОТ</t>
  </si>
  <si>
    <t>0,34
68
40</t>
  </si>
  <si>
    <t>606,28
_____
971,83</t>
  </si>
  <si>
    <t>540
165
103</t>
  </si>
  <si>
    <t>206
_____
331</t>
  </si>
  <si>
    <t>2272
1545
909</t>
  </si>
  <si>
    <t>Итого прямые затраты по акту</t>
  </si>
  <si>
    <t>1359
_____
1538</t>
  </si>
  <si>
    <t>20
_____
3</t>
  </si>
  <si>
    <t>14987
_____
517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</si>
  <si>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</si>
  <si>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</si>
  <si>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</si>
  <si>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</si>
  <si>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</si>
  <si>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</si>
  <si>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</si>
  <si>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</si>
  <si>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</si>
  <si>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</si>
  <si>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</si>
  <si>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</si>
  <si>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</si>
  <si>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</si>
  <si>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</si>
  <si>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</si>
  <si>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</si>
  <si>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</si>
  <si>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</si>
  <si>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</si>
  <si>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</si>
  <si>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</si>
  <si>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</si>
  <si>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</si>
  <si>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</si>
  <si>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</si>
  <si>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</si>
  <si>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</si>
  <si>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</si>
  <si>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</si>
  <si>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</si>
  <si>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</si>
  <si>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</si>
  <si>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</si>
  <si>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</si>
  <si>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</si>
  <si>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</si>
  <si>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</si>
  <si>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</si>
  <si>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</si>
  <si>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</si>
  <si>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</si>
  <si>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</si>
  <si>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</si>
  <si>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</si>
  <si>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</si>
  <si>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</si>
  <si>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</si>
  <si>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</si>
  <si>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</si>
  <si>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</si>
  <si>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</si>
  <si>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</si>
  <si>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</si>
  <si>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</si>
  <si>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</si>
  <si>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>Установки для сварки: ручной дуговой (постоянного тока)...</t>
  </si>
  <si>
    <t xml:space="preserve">7,84
</t>
  </si>
  <si>
    <t xml:space="preserve">45
</t>
  </si>
  <si>
    <t>...</t>
  </si>
  <si>
    <t xml:space="preserve">   - Установки для сварки: ручной дуговой (постоянного тока)</t>
  </si>
  <si>
    <t>Аппарат для газовой сварки и резки</t>
  </si>
  <si>
    <t xml:space="preserve">1,29
</t>
  </si>
  <si>
    <t>Автомобили бортовые, грузоподъемность: до 5 т</t>
  </si>
  <si>
    <t xml:space="preserve">103,2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</si>
  <si>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</si>
  <si>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</si>
  <si>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</si>
  <si>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</si>
  <si>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</si>
  <si>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>101-0426</t>
  </si>
  <si>
    <t>Краски масляные и алкидные, готовые к применению белила цинковые: МА-22</t>
  </si>
  <si>
    <t xml:space="preserve">т
</t>
  </si>
  <si>
    <t xml:space="preserve">19550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</si>
  <si>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</si>
  <si>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</si>
  <si>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</si>
  <si>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101-0459</t>
  </si>
  <si>
    <t>Краски цветные, готовые к применению для внутренних работ МА-25: для пола желто-коричневая, красно-коричневая</t>
  </si>
  <si>
    <t>101-0488</t>
  </si>
  <si>
    <t>Купорос медный марки: А</t>
  </si>
  <si>
    <t xml:space="preserve">10700
</t>
  </si>
  <si>
    <t>101-0628</t>
  </si>
  <si>
    <t>Олифа комбинированная, марки: К-3</t>
  </si>
  <si>
    <t xml:space="preserve">30040
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</si>
  <si>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</si>
  <si>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</si>
  <si>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</si>
  <si>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</si>
  <si>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>101-1602</t>
  </si>
  <si>
    <t>Ацетилен газообразный технический</t>
  </si>
  <si>
    <t xml:space="preserve">101
</t>
  </si>
  <si>
    <t>101-1669</t>
  </si>
  <si>
    <t>Очес льняной</t>
  </si>
  <si>
    <t xml:space="preserve">кг
</t>
  </si>
  <si>
    <t xml:space="preserve">42,4
</t>
  </si>
  <si>
    <t>101-1703</t>
  </si>
  <si>
    <t>Прокладки резиновые (пластина техническая прессованная)...</t>
  </si>
  <si>
    <t xml:space="preserve">22,8
</t>
  </si>
  <si>
    <t xml:space="preserve">120,61
</t>
  </si>
  <si>
    <t xml:space="preserve">   - Прокладки резиновые (пластина техническая прессованная)</t>
  </si>
  <si>
    <t>Среднее (11.06.409,11.06.413,11.06.412,11.06.410,11.06.420)</t>
  </si>
  <si>
    <t>101-1712</t>
  </si>
  <si>
    <t>Шпатлевка клеевая</t>
  </si>
  <si>
    <t xml:space="preserve">4950
</t>
  </si>
  <si>
    <t>101-1757</t>
  </si>
  <si>
    <t>Ветошь</t>
  </si>
  <si>
    <t xml:space="preserve">7,02
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</si>
  <si>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</si>
  <si>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</si>
  <si>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</si>
  <si>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>101-1815</t>
  </si>
  <si>
    <t>Краски сухие для внутренних работ</t>
  </si>
  <si>
    <t xml:space="preserve">7970
</t>
  </si>
  <si>
    <t>101-2576</t>
  </si>
  <si>
    <t>Болты с гайками и шайбами для санитарно-технических работ диаметром: 16 мм...</t>
  </si>
  <si>
    <t xml:space="preserve">20910
</t>
  </si>
  <si>
    <t xml:space="preserve">51531,66
</t>
  </si>
  <si>
    <t xml:space="preserve">   - Болты с гайками и шайбами для санитарно-технических работ диаметром: 16 мм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</si>
  <si>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</si>
  <si>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</si>
  <si>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</si>
  <si>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</si>
  <si>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</si>
  <si>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</si>
  <si>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</si>
  <si>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</si>
  <si>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</si>
  <si>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</si>
  <si>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</si>
  <si>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</si>
  <si>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</si>
  <si>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</si>
  <si>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</si>
  <si>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</si>
  <si>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</si>
  <si>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</si>
  <si>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</si>
  <si>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402-0114</t>
  </si>
  <si>
    <t>Цементно-песчаные смеси улучшенные для кладочных работ: цементные рецепт № 4, марка 100</t>
  </si>
  <si>
    <t xml:space="preserve">784,42
</t>
  </si>
  <si>
    <t xml:space="preserve">3649,91
</t>
  </si>
  <si>
    <t>Среднее (Среднее (13.01.273, 13.01.250, 13.01.252), 13.01.909, 13.01.217.15)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</si>
  <si>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</si>
  <si>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</si>
  <si>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</si>
  <si>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</si>
  <si>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</si>
  <si>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</si>
  <si>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</si>
  <si>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</si>
  <si>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</si>
  <si>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</si>
  <si>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</si>
  <si>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</si>
  <si>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</si>
  <si>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</si>
  <si>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</si>
  <si>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</si>
  <si>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</si>
  <si>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</si>
  <si>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 xml:space="preserve">          Неучтенные ресурсы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</si>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</sst>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9"/>
  <sheetViews>
    <sheetView showGridLines="0" tabSelected="1" topLeftCell="D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125.74</v>
      </c>
      <c r="X14" s="27">
        <v>125.74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</v>
      </c>
      <c r="X15" s="27">
        <v>0.3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343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5048.7/1000</f>
        <v>5.0487000000000002</v>
      </c>
      <c r="I27" s="85"/>
      <c r="J27" s="35" t="s">
        <v>6</v>
      </c>
      <c r="K27" s="86">
        <f>32522.72/1000</f>
        <v>32.52272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0.12603999999999999</v>
      </c>
      <c r="I30" s="85"/>
      <c r="J30" s="35" t="s">
        <v>8</v>
      </c>
      <c r="K30" s="86">
        <f>(X14+X15)/1000</f>
        <v>0.12603999999999999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1362</v>
      </c>
      <c r="Z30" s="71">
        <v>1109</v>
      </c>
      <c r="AA30" s="71">
        <v>690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1362/1000</f>
        <v>1.3620000000000001</v>
      </c>
      <c r="I31" s="85"/>
      <c r="J31" s="35" t="s">
        <v>6</v>
      </c>
      <c r="K31" s="86">
        <f>14987/1000</f>
        <v>14.987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14987</v>
      </c>
      <c r="Z31" s="72">
        <v>10370</v>
      </c>
      <c r="AA31" s="72">
        <v>6071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>
        <v>8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81</v>
      </c>
      <c r="D43" s="141" t="s">
        <v>82</v>
      </c>
      <c r="E43" s="142">
        <v>26.3</v>
      </c>
      <c r="F43" s="143" t="s">
        <v>83</v>
      </c>
      <c r="G43" s="142"/>
      <c r="H43" s="142">
        <v>5</v>
      </c>
      <c r="I43" s="142" t="s">
        <v>84</v>
      </c>
      <c r="J43" s="142"/>
      <c r="K43" s="142">
        <v>24</v>
      </c>
      <c r="L43" s="143" t="s">
        <v>85</v>
      </c>
      <c r="M43" s="143"/>
      <c r="N43" s="143" t="s">
        <v>86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73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88</v>
      </c>
      <c r="D46" s="135" t="s">
        <v>89</v>
      </c>
      <c r="E46" s="136">
        <v>508.07</v>
      </c>
      <c r="F46" s="137" t="s">
        <v>90</v>
      </c>
      <c r="G46" s="136">
        <v>1.03</v>
      </c>
      <c r="H46" s="136" t="s">
        <v>91</v>
      </c>
      <c r="I46" s="136" t="s">
        <v>92</v>
      </c>
      <c r="J46" s="136"/>
      <c r="K46" s="136" t="s">
        <v>93</v>
      </c>
      <c r="L46" s="137" t="s">
        <v>94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95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4</v>
      </c>
      <c r="B48" s="133">
        <v>4</v>
      </c>
      <c r="C48" s="134" t="s">
        <v>88</v>
      </c>
      <c r="D48" s="135" t="s">
        <v>89</v>
      </c>
      <c r="E48" s="136">
        <v>508.07</v>
      </c>
      <c r="F48" s="137" t="s">
        <v>90</v>
      </c>
      <c r="G48" s="136">
        <v>1.03</v>
      </c>
      <c r="H48" s="136" t="s">
        <v>91</v>
      </c>
      <c r="I48" s="136" t="s">
        <v>92</v>
      </c>
      <c r="J48" s="136"/>
      <c r="K48" s="136" t="s">
        <v>93</v>
      </c>
      <c r="L48" s="137" t="s">
        <v>94</v>
      </c>
      <c r="M48" s="137"/>
      <c r="N48" s="137" t="s">
        <v>80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96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8">
        <v>5</v>
      </c>
      <c r="B50" s="139">
        <v>5</v>
      </c>
      <c r="C50" s="140" t="s">
        <v>88</v>
      </c>
      <c r="D50" s="141" t="s">
        <v>97</v>
      </c>
      <c r="E50" s="142">
        <v>508.07</v>
      </c>
      <c r="F50" s="143" t="s">
        <v>90</v>
      </c>
      <c r="G50" s="142">
        <v>1.03</v>
      </c>
      <c r="H50" s="142" t="s">
        <v>98</v>
      </c>
      <c r="I50" s="142" t="s">
        <v>99</v>
      </c>
      <c r="J50" s="142"/>
      <c r="K50" s="142" t="s">
        <v>100</v>
      </c>
      <c r="L50" s="143" t="s">
        <v>101</v>
      </c>
      <c r="M50" s="143"/>
      <c r="N50" s="143" t="s">
        <v>80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102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103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6</v>
      </c>
      <c r="B53" s="133">
        <v>6</v>
      </c>
      <c r="C53" s="134" t="s">
        <v>104</v>
      </c>
      <c r="D53" s="135" t="s">
        <v>105</v>
      </c>
      <c r="E53" s="136">
        <v>13.69</v>
      </c>
      <c r="F53" s="137">
        <v>13.69</v>
      </c>
      <c r="G53" s="136"/>
      <c r="H53" s="136" t="s">
        <v>106</v>
      </c>
      <c r="I53" s="136">
        <v>12</v>
      </c>
      <c r="J53" s="136"/>
      <c r="K53" s="136" t="s">
        <v>107</v>
      </c>
      <c r="L53" s="137">
        <v>130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96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7</v>
      </c>
      <c r="B55" s="133">
        <v>7</v>
      </c>
      <c r="C55" s="134" t="s">
        <v>88</v>
      </c>
      <c r="D55" s="135" t="s">
        <v>89</v>
      </c>
      <c r="E55" s="136">
        <v>508.07</v>
      </c>
      <c r="F55" s="137" t="s">
        <v>90</v>
      </c>
      <c r="G55" s="136">
        <v>1.03</v>
      </c>
      <c r="H55" s="136" t="s">
        <v>91</v>
      </c>
      <c r="I55" s="136" t="s">
        <v>92</v>
      </c>
      <c r="J55" s="136"/>
      <c r="K55" s="136" t="s">
        <v>93</v>
      </c>
      <c r="L55" s="137" t="s">
        <v>94</v>
      </c>
      <c r="M55" s="137"/>
      <c r="N55" s="137" t="s">
        <v>80</v>
      </c>
      <c r="O55" s="137"/>
      <c r="P55" s="137"/>
      <c r="Q55" s="137"/>
      <c r="R55" s="137"/>
      <c r="S55" s="137"/>
      <c r="T55" s="137"/>
      <c r="U55" s="137"/>
      <c r="V55" s="137"/>
    </row>
    <row r="56" spans="1:22" ht="57" x14ac:dyDescent="0.25">
      <c r="A56" s="138">
        <v>8</v>
      </c>
      <c r="B56" s="139">
        <v>8</v>
      </c>
      <c r="C56" s="140" t="s">
        <v>88</v>
      </c>
      <c r="D56" s="141" t="s">
        <v>97</v>
      </c>
      <c r="E56" s="142">
        <v>508.07</v>
      </c>
      <c r="F56" s="143" t="s">
        <v>90</v>
      </c>
      <c r="G56" s="142">
        <v>1.03</v>
      </c>
      <c r="H56" s="142" t="s">
        <v>98</v>
      </c>
      <c r="I56" s="142" t="s">
        <v>99</v>
      </c>
      <c r="J56" s="142"/>
      <c r="K56" s="142" t="s">
        <v>108</v>
      </c>
      <c r="L56" s="143" t="s">
        <v>109</v>
      </c>
      <c r="M56" s="143"/>
      <c r="N56" s="143" t="s">
        <v>80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110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111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8">
        <v>9</v>
      </c>
      <c r="B59" s="139">
        <v>9</v>
      </c>
      <c r="C59" s="140" t="s">
        <v>88</v>
      </c>
      <c r="D59" s="141" t="s">
        <v>97</v>
      </c>
      <c r="E59" s="142">
        <v>508.07</v>
      </c>
      <c r="F59" s="143" t="s">
        <v>90</v>
      </c>
      <c r="G59" s="142">
        <v>1.03</v>
      </c>
      <c r="H59" s="142" t="s">
        <v>98</v>
      </c>
      <c r="I59" s="142" t="s">
        <v>99</v>
      </c>
      <c r="J59" s="142"/>
      <c r="K59" s="142" t="s">
        <v>108</v>
      </c>
      <c r="L59" s="143" t="s">
        <v>109</v>
      </c>
      <c r="M59" s="143"/>
      <c r="N59" s="143" t="s">
        <v>80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112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96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10</v>
      </c>
      <c r="B62" s="133">
        <v>10</v>
      </c>
      <c r="C62" s="134" t="s">
        <v>113</v>
      </c>
      <c r="D62" s="135" t="s">
        <v>114</v>
      </c>
      <c r="E62" s="136">
        <v>2435.67</v>
      </c>
      <c r="F62" s="137" t="s">
        <v>115</v>
      </c>
      <c r="G62" s="136" t="s">
        <v>116</v>
      </c>
      <c r="H62" s="136" t="s">
        <v>117</v>
      </c>
      <c r="I62" s="136" t="s">
        <v>118</v>
      </c>
      <c r="J62" s="136"/>
      <c r="K62" s="136" t="s">
        <v>119</v>
      </c>
      <c r="L62" s="137">
        <v>33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8">
        <v>11</v>
      </c>
      <c r="B63" s="139">
        <v>11</v>
      </c>
      <c r="C63" s="140" t="s">
        <v>120</v>
      </c>
      <c r="D63" s="141" t="s">
        <v>121</v>
      </c>
      <c r="E63" s="142">
        <v>2250.2399999999998</v>
      </c>
      <c r="F63" s="143" t="s">
        <v>122</v>
      </c>
      <c r="G63" s="142" t="s">
        <v>123</v>
      </c>
      <c r="H63" s="142" t="s">
        <v>124</v>
      </c>
      <c r="I63" s="142" t="s">
        <v>125</v>
      </c>
      <c r="J63" s="142"/>
      <c r="K63" s="142" t="s">
        <v>126</v>
      </c>
      <c r="L63" s="143">
        <v>38</v>
      </c>
      <c r="M63" s="143"/>
      <c r="N63" s="143" t="s">
        <v>80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127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79.8" x14ac:dyDescent="0.25">
      <c r="A65" s="132">
        <v>12</v>
      </c>
      <c r="B65" s="133">
        <v>12</v>
      </c>
      <c r="C65" s="134" t="s">
        <v>128</v>
      </c>
      <c r="D65" s="135" t="s">
        <v>129</v>
      </c>
      <c r="E65" s="136">
        <v>1298.1500000000001</v>
      </c>
      <c r="F65" s="137" t="s">
        <v>130</v>
      </c>
      <c r="G65" s="136" t="s">
        <v>131</v>
      </c>
      <c r="H65" s="136" t="s">
        <v>132</v>
      </c>
      <c r="I65" s="136" t="s">
        <v>133</v>
      </c>
      <c r="J65" s="136"/>
      <c r="K65" s="136" t="s">
        <v>134</v>
      </c>
      <c r="L65" s="137" t="s">
        <v>135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/>
    </row>
    <row r="66" spans="1:22" ht="79.8" x14ac:dyDescent="0.25">
      <c r="A66" s="132">
        <v>13</v>
      </c>
      <c r="B66" s="133">
        <v>13</v>
      </c>
      <c r="C66" s="134" t="s">
        <v>136</v>
      </c>
      <c r="D66" s="135" t="s">
        <v>137</v>
      </c>
      <c r="E66" s="136">
        <v>180.85</v>
      </c>
      <c r="F66" s="137" t="s">
        <v>138</v>
      </c>
      <c r="G66" s="136" t="s">
        <v>139</v>
      </c>
      <c r="H66" s="136" t="s">
        <v>140</v>
      </c>
      <c r="I66" s="136" t="s">
        <v>141</v>
      </c>
      <c r="J66" s="136" t="s">
        <v>142</v>
      </c>
      <c r="K66" s="136" t="s">
        <v>143</v>
      </c>
      <c r="L66" s="137" t="s">
        <v>144</v>
      </c>
      <c r="M66" s="137"/>
      <c r="N66" s="137" t="s">
        <v>80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14</v>
      </c>
      <c r="B67" s="133">
        <v>14</v>
      </c>
      <c r="C67" s="134" t="s">
        <v>128</v>
      </c>
      <c r="D67" s="135" t="s">
        <v>129</v>
      </c>
      <c r="E67" s="136">
        <v>1298.1500000000001</v>
      </c>
      <c r="F67" s="137" t="s">
        <v>130</v>
      </c>
      <c r="G67" s="136" t="s">
        <v>131</v>
      </c>
      <c r="H67" s="136" t="s">
        <v>132</v>
      </c>
      <c r="I67" s="136" t="s">
        <v>133</v>
      </c>
      <c r="J67" s="136"/>
      <c r="K67" s="136" t="s">
        <v>134</v>
      </c>
      <c r="L67" s="137" t="s">
        <v>135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/>
    </row>
    <row r="68" spans="1:22" ht="91.2" x14ac:dyDescent="0.25">
      <c r="A68" s="132">
        <v>15</v>
      </c>
      <c r="B68" s="133">
        <v>15</v>
      </c>
      <c r="C68" s="134" t="s">
        <v>145</v>
      </c>
      <c r="D68" s="135" t="s">
        <v>146</v>
      </c>
      <c r="E68" s="136">
        <v>3961.27</v>
      </c>
      <c r="F68" s="137" t="s">
        <v>147</v>
      </c>
      <c r="G68" s="136" t="s">
        <v>148</v>
      </c>
      <c r="H68" s="136" t="s">
        <v>149</v>
      </c>
      <c r="I68" s="136" t="s">
        <v>150</v>
      </c>
      <c r="J68" s="136"/>
      <c r="K68" s="136" t="s">
        <v>151</v>
      </c>
      <c r="L68" s="137" t="s">
        <v>152</v>
      </c>
      <c r="M68" s="137"/>
      <c r="N68" s="137" t="s">
        <v>80</v>
      </c>
      <c r="O68" s="137"/>
      <c r="P68" s="137"/>
      <c r="Q68" s="137"/>
      <c r="R68" s="137"/>
      <c r="S68" s="137"/>
      <c r="T68" s="137"/>
      <c r="U68" s="137"/>
      <c r="V68" s="137"/>
    </row>
    <row r="69" spans="1:22" ht="79.8" x14ac:dyDescent="0.25">
      <c r="A69" s="132">
        <v>16</v>
      </c>
      <c r="B69" s="133">
        <v>16</v>
      </c>
      <c r="C69" s="134" t="s">
        <v>153</v>
      </c>
      <c r="D69" s="135" t="s">
        <v>154</v>
      </c>
      <c r="E69" s="136">
        <v>1346.29</v>
      </c>
      <c r="F69" s="137" t="s">
        <v>155</v>
      </c>
      <c r="G69" s="136" t="s">
        <v>156</v>
      </c>
      <c r="H69" s="136" t="s">
        <v>157</v>
      </c>
      <c r="I69" s="136" t="s">
        <v>158</v>
      </c>
      <c r="J69" s="136" t="s">
        <v>159</v>
      </c>
      <c r="K69" s="136" t="s">
        <v>160</v>
      </c>
      <c r="L69" s="137" t="s">
        <v>161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/>
    </row>
    <row r="70" spans="1:22" ht="79.8" x14ac:dyDescent="0.25">
      <c r="A70" s="132">
        <v>17</v>
      </c>
      <c r="B70" s="133">
        <v>17</v>
      </c>
      <c r="C70" s="134" t="s">
        <v>162</v>
      </c>
      <c r="D70" s="135" t="s">
        <v>163</v>
      </c>
      <c r="E70" s="136">
        <v>2521.33</v>
      </c>
      <c r="F70" s="137" t="s">
        <v>164</v>
      </c>
      <c r="G70" s="136" t="s">
        <v>156</v>
      </c>
      <c r="H70" s="136" t="s">
        <v>165</v>
      </c>
      <c r="I70" s="136" t="s">
        <v>166</v>
      </c>
      <c r="J70" s="136">
        <v>1</v>
      </c>
      <c r="K70" s="136" t="s">
        <v>167</v>
      </c>
      <c r="L70" s="137">
        <v>2540</v>
      </c>
      <c r="M70" s="137"/>
      <c r="N70" s="137" t="s">
        <v>80</v>
      </c>
      <c r="O70" s="137"/>
      <c r="P70" s="137"/>
      <c r="Q70" s="137"/>
      <c r="R70" s="137"/>
      <c r="S70" s="137"/>
      <c r="T70" s="137"/>
      <c r="U70" s="137"/>
      <c r="V70" s="137"/>
    </row>
    <row r="71" spans="1:22" ht="79.8" x14ac:dyDescent="0.25">
      <c r="A71" s="132">
        <v>18</v>
      </c>
      <c r="B71" s="133">
        <v>18</v>
      </c>
      <c r="C71" s="134" t="s">
        <v>168</v>
      </c>
      <c r="D71" s="135" t="s">
        <v>169</v>
      </c>
      <c r="E71" s="136">
        <v>1587.68</v>
      </c>
      <c r="F71" s="137" t="s">
        <v>170</v>
      </c>
      <c r="G71" s="136" t="s">
        <v>156</v>
      </c>
      <c r="H71" s="136" t="s">
        <v>171</v>
      </c>
      <c r="I71" s="136" t="s">
        <v>172</v>
      </c>
      <c r="J71" s="136">
        <v>3</v>
      </c>
      <c r="K71" s="136" t="s">
        <v>173</v>
      </c>
      <c r="L71" s="137">
        <v>2272</v>
      </c>
      <c r="M71" s="137"/>
      <c r="N71" s="137" t="s">
        <v>80</v>
      </c>
      <c r="O71" s="137"/>
      <c r="P71" s="137"/>
      <c r="Q71" s="137"/>
      <c r="R71" s="137"/>
      <c r="S71" s="137"/>
      <c r="T71" s="137"/>
      <c r="U71" s="137"/>
      <c r="V71" s="137"/>
    </row>
    <row r="72" spans="1:22" ht="79.8" x14ac:dyDescent="0.25">
      <c r="A72" s="138">
        <v>19</v>
      </c>
      <c r="B72" s="139">
        <v>19</v>
      </c>
      <c r="C72" s="140" t="s">
        <v>153</v>
      </c>
      <c r="D72" s="141" t="s">
        <v>154</v>
      </c>
      <c r="E72" s="142">
        <v>1346.29</v>
      </c>
      <c r="F72" s="143" t="s">
        <v>155</v>
      </c>
      <c r="G72" s="142" t="s">
        <v>156</v>
      </c>
      <c r="H72" s="142" t="s">
        <v>157</v>
      </c>
      <c r="I72" s="142" t="s">
        <v>158</v>
      </c>
      <c r="J72" s="142" t="s">
        <v>159</v>
      </c>
      <c r="K72" s="142" t="s">
        <v>160</v>
      </c>
      <c r="L72" s="143" t="s">
        <v>161</v>
      </c>
      <c r="M72" s="143"/>
      <c r="N72" s="143" t="s">
        <v>80</v>
      </c>
      <c r="O72" s="143"/>
      <c r="P72" s="143"/>
      <c r="Q72" s="143"/>
      <c r="R72" s="143"/>
      <c r="S72" s="143"/>
      <c r="T72" s="143"/>
      <c r="U72" s="143"/>
      <c r="V72" s="143"/>
    </row>
    <row r="73" spans="1:22" ht="34.200000000000003" x14ac:dyDescent="0.25">
      <c r="A73" s="144" t="s">
        <v>174</v>
      </c>
      <c r="B73" s="145"/>
      <c r="C73" s="145"/>
      <c r="D73" s="145"/>
      <c r="E73" s="145"/>
      <c r="F73" s="145"/>
      <c r="G73" s="145"/>
      <c r="H73" s="146">
        <v>2917</v>
      </c>
      <c r="I73" s="146" t="s">
        <v>175</v>
      </c>
      <c r="J73" s="146" t="s">
        <v>176</v>
      </c>
      <c r="K73" s="146">
        <v>15505</v>
      </c>
      <c r="L73" s="146" t="s">
        <v>177</v>
      </c>
      <c r="M73" s="146"/>
      <c r="N73" s="146"/>
      <c r="O73" s="146"/>
      <c r="P73" s="146"/>
      <c r="Q73" s="146"/>
      <c r="R73" s="146"/>
      <c r="S73" s="146"/>
      <c r="T73" s="146"/>
      <c r="U73" s="146"/>
      <c r="V73" s="146">
        <v>1</v>
      </c>
    </row>
    <row r="74" spans="1:22" x14ac:dyDescent="0.25">
      <c r="A74" s="144" t="s">
        <v>178</v>
      </c>
      <c r="B74" s="145"/>
      <c r="C74" s="145"/>
      <c r="D74" s="145"/>
      <c r="E74" s="145"/>
      <c r="F74" s="145"/>
      <c r="G74" s="145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179</v>
      </c>
      <c r="B75" s="145"/>
      <c r="C75" s="145"/>
      <c r="D75" s="145"/>
      <c r="E75" s="145"/>
      <c r="F75" s="145"/>
      <c r="G75" s="145"/>
      <c r="H75" s="146">
        <v>1362</v>
      </c>
      <c r="I75" s="146"/>
      <c r="J75" s="146"/>
      <c r="K75" s="146">
        <v>14987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180</v>
      </c>
      <c r="B76" s="145"/>
      <c r="C76" s="145"/>
      <c r="D76" s="145"/>
      <c r="E76" s="145"/>
      <c r="F76" s="145"/>
      <c r="G76" s="145"/>
      <c r="H76" s="146">
        <v>1538</v>
      </c>
      <c r="I76" s="146"/>
      <c r="J76" s="146"/>
      <c r="K76" s="146">
        <v>517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181</v>
      </c>
      <c r="B77" s="145"/>
      <c r="C77" s="145"/>
      <c r="D77" s="145"/>
      <c r="E77" s="145"/>
      <c r="F77" s="145"/>
      <c r="G77" s="145"/>
      <c r="H77" s="146">
        <v>20</v>
      </c>
      <c r="I77" s="146"/>
      <c r="J77" s="146"/>
      <c r="K77" s="146">
        <v>1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7" t="s">
        <v>182</v>
      </c>
      <c r="B78" s="148"/>
      <c r="C78" s="148"/>
      <c r="D78" s="148"/>
      <c r="E78" s="148"/>
      <c r="F78" s="148"/>
      <c r="G78" s="148"/>
      <c r="H78" s="149">
        <v>1109</v>
      </c>
      <c r="I78" s="149"/>
      <c r="J78" s="149"/>
      <c r="K78" s="149">
        <v>10370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183</v>
      </c>
      <c r="B79" s="148"/>
      <c r="C79" s="148"/>
      <c r="D79" s="148"/>
      <c r="E79" s="148"/>
      <c r="F79" s="148"/>
      <c r="G79" s="148"/>
      <c r="H79" s="149">
        <v>690</v>
      </c>
      <c r="I79" s="149"/>
      <c r="J79" s="149"/>
      <c r="K79" s="149">
        <v>6071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147" t="s">
        <v>184</v>
      </c>
      <c r="B80" s="148"/>
      <c r="C80" s="148"/>
      <c r="D80" s="148"/>
      <c r="E80" s="148"/>
      <c r="F80" s="148"/>
      <c r="G80" s="148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4" t="s">
        <v>185</v>
      </c>
      <c r="B81" s="145"/>
      <c r="C81" s="145"/>
      <c r="D81" s="145"/>
      <c r="E81" s="145"/>
      <c r="F81" s="145"/>
      <c r="G81" s="145"/>
      <c r="H81" s="146">
        <v>13</v>
      </c>
      <c r="I81" s="146"/>
      <c r="J81" s="146"/>
      <c r="K81" s="146">
        <v>61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t="30" customHeight="1" x14ac:dyDescent="0.25">
      <c r="A82" s="144" t="s">
        <v>186</v>
      </c>
      <c r="B82" s="145"/>
      <c r="C82" s="145"/>
      <c r="D82" s="145"/>
      <c r="E82" s="145"/>
      <c r="F82" s="145"/>
      <c r="G82" s="145"/>
      <c r="H82" s="146">
        <v>292</v>
      </c>
      <c r="I82" s="146"/>
      <c r="J82" s="146"/>
      <c r="K82" s="146">
        <v>2374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customHeight="1" x14ac:dyDescent="0.25">
      <c r="A83" s="144" t="s">
        <v>187</v>
      </c>
      <c r="B83" s="145"/>
      <c r="C83" s="145"/>
      <c r="D83" s="145"/>
      <c r="E83" s="145"/>
      <c r="F83" s="145"/>
      <c r="G83" s="145"/>
      <c r="H83" s="146">
        <v>27</v>
      </c>
      <c r="I83" s="146"/>
      <c r="J83" s="146"/>
      <c r="K83" s="146">
        <v>264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188</v>
      </c>
      <c r="B84" s="145"/>
      <c r="C84" s="145"/>
      <c r="D84" s="145"/>
      <c r="E84" s="145"/>
      <c r="F84" s="145"/>
      <c r="G84" s="145"/>
      <c r="H84" s="146">
        <v>243</v>
      </c>
      <c r="I84" s="146"/>
      <c r="J84" s="146"/>
      <c r="K84" s="146">
        <v>1669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189</v>
      </c>
      <c r="B85" s="145"/>
      <c r="C85" s="145"/>
      <c r="D85" s="145"/>
      <c r="E85" s="145"/>
      <c r="F85" s="145"/>
      <c r="G85" s="145"/>
      <c r="H85" s="146">
        <v>4141</v>
      </c>
      <c r="I85" s="146"/>
      <c r="J85" s="146"/>
      <c r="K85" s="146">
        <v>27578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190</v>
      </c>
      <c r="B86" s="145"/>
      <c r="C86" s="145"/>
      <c r="D86" s="145"/>
      <c r="E86" s="145"/>
      <c r="F86" s="145"/>
      <c r="G86" s="145"/>
      <c r="H86" s="146">
        <v>4716</v>
      </c>
      <c r="I86" s="146"/>
      <c r="J86" s="146"/>
      <c r="K86" s="146">
        <v>31946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customHeight="1" x14ac:dyDescent="0.25">
      <c r="A87" s="144" t="s">
        <v>191</v>
      </c>
      <c r="B87" s="145"/>
      <c r="C87" s="145"/>
      <c r="D87" s="145"/>
      <c r="E87" s="145"/>
      <c r="F87" s="145"/>
      <c r="G87" s="145"/>
      <c r="H87" s="146">
        <v>332.7</v>
      </c>
      <c r="I87" s="146"/>
      <c r="J87" s="146"/>
      <c r="K87" s="146">
        <v>576.72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192</v>
      </c>
      <c r="B88" s="148"/>
      <c r="C88" s="148"/>
      <c r="D88" s="148"/>
      <c r="E88" s="148"/>
      <c r="F88" s="148"/>
      <c r="G88" s="148"/>
      <c r="H88" s="149">
        <v>5048.7</v>
      </c>
      <c r="I88" s="149"/>
      <c r="J88" s="149"/>
      <c r="K88" s="149">
        <v>32522.720000000001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50"/>
      <c r="B89" s="39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64</v>
      </c>
      <c r="D90" s="48"/>
      <c r="E90" s="48"/>
      <c r="F90" s="48"/>
      <c r="G90" s="48"/>
      <c r="H90" s="74">
        <f>IF(ISBLANK(Y30),"",ROUND(Z30/Y30,2)*100)</f>
        <v>81</v>
      </c>
      <c r="I90" s="48"/>
      <c r="J90" s="48"/>
      <c r="K90" s="74">
        <f>IF(ISBLANK(Y31),"",ROUND(Z31/Y31,2)*100)</f>
        <v>69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50"/>
      <c r="B91" s="39"/>
      <c r="C91" s="73" t="s">
        <v>65</v>
      </c>
      <c r="D91" s="48"/>
      <c r="E91" s="48"/>
      <c r="F91" s="48"/>
      <c r="G91" s="48"/>
      <c r="H91" s="45">
        <f>IF(ISBLANK(Y30),"",ROUND(AA30/Y30,2)*100)</f>
        <v>51</v>
      </c>
      <c r="I91" s="48"/>
      <c r="J91" s="48"/>
      <c r="K91" s="45">
        <f>IF(ISBLANK(Y31),"",ROUND(AA31/Y31,2)*100)</f>
        <v>41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28"/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70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3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75" t="s">
        <v>71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46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  <row r="109" spans="3:7" x14ac:dyDescent="0.25">
      <c r="C109" s="49"/>
      <c r="D109" s="49"/>
      <c r="E109" s="49"/>
      <c r="F109" s="49"/>
      <c r="G109" s="49"/>
    </row>
  </sheetData>
  <mergeCells count="62">
    <mergeCell ref="A83:G83"/>
    <mergeCell ref="A84:G84"/>
    <mergeCell ref="A85:G85"/>
    <mergeCell ref="A86:G86"/>
    <mergeCell ref="A87:G87"/>
    <mergeCell ref="A88:G88"/>
    <mergeCell ref="A77:G77"/>
    <mergeCell ref="A78:G78"/>
    <mergeCell ref="A79:G79"/>
    <mergeCell ref="A80:G80"/>
    <mergeCell ref="A81:G81"/>
    <mergeCell ref="A82:G82"/>
    <mergeCell ref="A61:V61"/>
    <mergeCell ref="A64:V64"/>
    <mergeCell ref="A73:G73"/>
    <mergeCell ref="A74:G74"/>
    <mergeCell ref="A75:G75"/>
    <mergeCell ref="A76:G76"/>
    <mergeCell ref="A51:V51"/>
    <mergeCell ref="A52:V52"/>
    <mergeCell ref="A54:V54"/>
    <mergeCell ref="A57:V57"/>
    <mergeCell ref="A58:V58"/>
    <mergeCell ref="A60:V60"/>
    <mergeCell ref="A40:V40"/>
    <mergeCell ref="A41:V41"/>
    <mergeCell ref="A44:V44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5048.7/1000</f>
        <v>5.0487000000000002</v>
      </c>
      <c r="H11" s="85"/>
      <c r="I11" s="55" t="s">
        <v>6</v>
      </c>
      <c r="J11" s="86">
        <f>32522.72/1000</f>
        <v>32.52272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0.12603999999999999</v>
      </c>
      <c r="H14" s="85"/>
      <c r="I14" s="55" t="s">
        <v>8</v>
      </c>
      <c r="J14" s="86">
        <f>(P14+P15)/1000</f>
        <v>0.12603999999999999</v>
      </c>
      <c r="K14" s="87"/>
      <c r="L14" s="58">
        <v>1359</v>
      </c>
      <c r="M14" s="35" t="s">
        <v>8</v>
      </c>
      <c r="N14" s="57"/>
      <c r="O14" s="26">
        <v>125.74</v>
      </c>
      <c r="P14" s="27">
        <v>125.74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1362/1000</f>
        <v>1.3620000000000001</v>
      </c>
      <c r="H15" s="117"/>
      <c r="I15" s="55" t="s">
        <v>6</v>
      </c>
      <c r="J15" s="86">
        <f>14987/1000</f>
        <v>14.987</v>
      </c>
      <c r="K15" s="87"/>
      <c r="L15" s="59">
        <v>14987</v>
      </c>
      <c r="M15" s="35" t="s">
        <v>6</v>
      </c>
      <c r="N15" s="57"/>
      <c r="O15" s="26">
        <v>0.3</v>
      </c>
      <c r="P15" s="27">
        <v>0.3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195</v>
      </c>
      <c r="C26" s="134" t="s">
        <v>196</v>
      </c>
      <c r="D26" s="154" t="s">
        <v>197</v>
      </c>
      <c r="E26" s="155">
        <v>22.04</v>
      </c>
      <c r="F26" s="136" t="s">
        <v>198</v>
      </c>
      <c r="G26" s="136">
        <v>227.67</v>
      </c>
      <c r="H26" s="156"/>
      <c r="I26" s="156"/>
      <c r="J26" s="136" t="s">
        <v>199</v>
      </c>
      <c r="K26" s="136">
        <v>2510.58</v>
      </c>
      <c r="L26" s="157"/>
      <c r="M26" s="156">
        <f>IF(ISNUMBER(K26/G26),IF(NOT(K26/G26=0),K26/G26, " "), " ")</f>
        <v>11.027276320990909</v>
      </c>
      <c r="N26" s="154"/>
    </row>
    <row r="27" spans="1:23" s="29" customFormat="1" ht="22.8" x14ac:dyDescent="0.25">
      <c r="A27" s="152">
        <v>2</v>
      </c>
      <c r="B27" s="153" t="s">
        <v>200</v>
      </c>
      <c r="C27" s="134" t="s">
        <v>201</v>
      </c>
      <c r="D27" s="154" t="s">
        <v>197</v>
      </c>
      <c r="E27" s="155">
        <v>3.08</v>
      </c>
      <c r="F27" s="136" t="s">
        <v>202</v>
      </c>
      <c r="G27" s="136">
        <v>32.64</v>
      </c>
      <c r="H27" s="156"/>
      <c r="I27" s="156"/>
      <c r="J27" s="136" t="s">
        <v>203</v>
      </c>
      <c r="K27" s="136">
        <v>359.9</v>
      </c>
      <c r="L27" s="157"/>
      <c r="M27" s="156">
        <f>IF(ISNUMBER(K27/G27),IF(NOT(K27/G27=0),K27/G27, " "), " ")</f>
        <v>11.026348039215685</v>
      </c>
      <c r="N27" s="154"/>
    </row>
    <row r="28" spans="1:23" s="29" customFormat="1" ht="22.8" x14ac:dyDescent="0.25">
      <c r="A28" s="152">
        <v>3</v>
      </c>
      <c r="B28" s="153" t="s">
        <v>204</v>
      </c>
      <c r="C28" s="134" t="s">
        <v>205</v>
      </c>
      <c r="D28" s="154" t="s">
        <v>197</v>
      </c>
      <c r="E28" s="155">
        <v>1.1000000000000001</v>
      </c>
      <c r="F28" s="136" t="s">
        <v>206</v>
      </c>
      <c r="G28" s="136">
        <v>11.86</v>
      </c>
      <c r="H28" s="156"/>
      <c r="I28" s="156"/>
      <c r="J28" s="136" t="s">
        <v>207</v>
      </c>
      <c r="K28" s="136">
        <v>130.75</v>
      </c>
      <c r="L28" s="157"/>
      <c r="M28" s="156">
        <f>IF(ISNUMBER(K28/G28),IF(NOT(K28/G28=0),K28/G28, " "), " ")</f>
        <v>11.024451939291737</v>
      </c>
      <c r="N28" s="154"/>
    </row>
    <row r="29" spans="1:23" s="29" customFormat="1" ht="22.8" x14ac:dyDescent="0.25">
      <c r="A29" s="152">
        <v>4</v>
      </c>
      <c r="B29" s="153" t="s">
        <v>208</v>
      </c>
      <c r="C29" s="134" t="s">
        <v>209</v>
      </c>
      <c r="D29" s="154" t="s">
        <v>197</v>
      </c>
      <c r="E29" s="155">
        <v>96.29</v>
      </c>
      <c r="F29" s="136" t="s">
        <v>210</v>
      </c>
      <c r="G29" s="136">
        <v>1051.49</v>
      </c>
      <c r="H29" s="156"/>
      <c r="I29" s="156"/>
      <c r="J29" s="136" t="s">
        <v>211</v>
      </c>
      <c r="K29" s="136">
        <v>11587.54</v>
      </c>
      <c r="L29" s="157"/>
      <c r="M29" s="156">
        <f>IF(ISNUMBER(K29/G29),IF(NOT(K29/G29=0),K29/G29, " "), " ")</f>
        <v>11.020114313973504</v>
      </c>
      <c r="N29" s="154"/>
    </row>
    <row r="30" spans="1:23" ht="22.8" x14ac:dyDescent="0.25">
      <c r="A30" s="152">
        <v>5</v>
      </c>
      <c r="B30" s="153" t="s">
        <v>212</v>
      </c>
      <c r="C30" s="134" t="s">
        <v>213</v>
      </c>
      <c r="D30" s="154" t="s">
        <v>197</v>
      </c>
      <c r="E30" s="155">
        <v>2.91</v>
      </c>
      <c r="F30" s="136" t="s">
        <v>214</v>
      </c>
      <c r="G30" s="136">
        <v>32.590000000000003</v>
      </c>
      <c r="H30" s="156"/>
      <c r="I30" s="156"/>
      <c r="J30" s="136" t="s">
        <v>215</v>
      </c>
      <c r="K30" s="136">
        <v>359.15</v>
      </c>
      <c r="L30" s="157"/>
      <c r="M30" s="156">
        <f>IF(ISNUMBER(K30/G30),IF(NOT(K30/G30=0),K30/G30, " "), " ")</f>
        <v>11.020251610923594</v>
      </c>
      <c r="N30" s="154"/>
    </row>
    <row r="31" spans="1:23" ht="22.8" x14ac:dyDescent="0.25">
      <c r="A31" s="152">
        <v>6</v>
      </c>
      <c r="B31" s="153" t="s">
        <v>216</v>
      </c>
      <c r="C31" s="134" t="s">
        <v>217</v>
      </c>
      <c r="D31" s="154" t="s">
        <v>197</v>
      </c>
      <c r="E31" s="155">
        <v>0.28999999999999998</v>
      </c>
      <c r="F31" s="136" t="s">
        <v>218</v>
      </c>
      <c r="G31" s="136">
        <v>3.49</v>
      </c>
      <c r="H31" s="156"/>
      <c r="I31" s="156"/>
      <c r="J31" s="136" t="s">
        <v>219</v>
      </c>
      <c r="K31" s="136">
        <v>38.43</v>
      </c>
      <c r="L31" s="157"/>
      <c r="M31" s="156">
        <f>IF(ISNUMBER(K31/G31),IF(NOT(K31/G31=0),K31/G31, " "), " ")</f>
        <v>11.011461318051575</v>
      </c>
      <c r="N31" s="154"/>
    </row>
    <row r="32" spans="1:23" ht="22.8" x14ac:dyDescent="0.25">
      <c r="A32" s="152">
        <v>7</v>
      </c>
      <c r="B32" s="153" t="s">
        <v>220</v>
      </c>
      <c r="C32" s="134" t="s">
        <v>221</v>
      </c>
      <c r="D32" s="154" t="s">
        <v>197</v>
      </c>
      <c r="E32" s="155">
        <v>0.03</v>
      </c>
      <c r="F32" s="136" t="s">
        <v>222</v>
      </c>
      <c r="G32" s="136">
        <v>0.39</v>
      </c>
      <c r="H32" s="156"/>
      <c r="I32" s="156"/>
      <c r="J32" s="136" t="s">
        <v>223</v>
      </c>
      <c r="K32" s="136">
        <v>4.33</v>
      </c>
      <c r="L32" s="157"/>
      <c r="M32" s="156">
        <f>IF(ISNUMBER(K32/G32),IF(NOT(K32/G32=0),K32/G32, " "), " ")</f>
        <v>11.102564102564102</v>
      </c>
      <c r="N32" s="154"/>
    </row>
    <row r="33" spans="1:14" ht="22.8" x14ac:dyDescent="0.25">
      <c r="A33" s="152">
        <v>8</v>
      </c>
      <c r="B33" s="153">
        <v>2</v>
      </c>
      <c r="C33" s="134" t="s">
        <v>224</v>
      </c>
      <c r="D33" s="154" t="s">
        <v>197</v>
      </c>
      <c r="E33" s="155">
        <v>0.3</v>
      </c>
      <c r="F33" s="136" t="s">
        <v>225</v>
      </c>
      <c r="G33" s="136"/>
      <c r="H33" s="156"/>
      <c r="I33" s="156"/>
      <c r="J33" s="136" t="s">
        <v>225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226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227</v>
      </c>
      <c r="D35" s="154" t="s">
        <v>228</v>
      </c>
      <c r="E35" s="155">
        <v>0.01</v>
      </c>
      <c r="F35" s="136" t="s">
        <v>229</v>
      </c>
      <c r="G35" s="136">
        <v>0.01</v>
      </c>
      <c r="H35" s="156"/>
      <c r="I35" s="156"/>
      <c r="J35" s="136" t="s">
        <v>230</v>
      </c>
      <c r="K35" s="136">
        <v>0.05</v>
      </c>
      <c r="L35" s="157"/>
      <c r="M35" s="156">
        <f>IF(ISNUMBER(K35/G35),IF(NOT(K35/G35=0),K35/G35, " "), " ")</f>
        <v>5</v>
      </c>
      <c r="N35" s="154" t="s">
        <v>231</v>
      </c>
    </row>
    <row r="36" spans="1:14" ht="22.8" x14ac:dyDescent="0.25">
      <c r="A36" s="152">
        <v>10</v>
      </c>
      <c r="B36" s="153">
        <v>30954</v>
      </c>
      <c r="C36" s="134" t="s">
        <v>232</v>
      </c>
      <c r="D36" s="154" t="s">
        <v>228</v>
      </c>
      <c r="E36" s="155">
        <v>0.3</v>
      </c>
      <c r="F36" s="136" t="s">
        <v>233</v>
      </c>
      <c r="G36" s="136">
        <v>10.11</v>
      </c>
      <c r="H36" s="156"/>
      <c r="I36" s="156"/>
      <c r="J36" s="136" t="s">
        <v>225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22.8" x14ac:dyDescent="0.25">
      <c r="A37" s="152">
        <v>11</v>
      </c>
      <c r="B37" s="153">
        <v>40502</v>
      </c>
      <c r="C37" s="134" t="s">
        <v>234</v>
      </c>
      <c r="D37" s="154" t="s">
        <v>228</v>
      </c>
      <c r="E37" s="155">
        <v>0.02</v>
      </c>
      <c r="F37" s="136" t="s">
        <v>235</v>
      </c>
      <c r="G37" s="136">
        <v>0.16</v>
      </c>
      <c r="H37" s="156"/>
      <c r="I37" s="156"/>
      <c r="J37" s="136" t="s">
        <v>236</v>
      </c>
      <c r="K37" s="136">
        <v>0.45</v>
      </c>
      <c r="L37" s="157"/>
      <c r="M37" s="156">
        <f>IF(ISNUMBER(K37/G37),IF(NOT(K37/G37=0),K37/G37, " "), " ")</f>
        <v>2.8125</v>
      </c>
      <c r="N37" s="154" t="s">
        <v>237</v>
      </c>
    </row>
    <row r="38" spans="1:14" ht="22.8" x14ac:dyDescent="0.25">
      <c r="A38" s="152">
        <v>12</v>
      </c>
      <c r="B38" s="153">
        <v>40502</v>
      </c>
      <c r="C38" s="134" t="s">
        <v>238</v>
      </c>
      <c r="D38" s="154" t="s">
        <v>228</v>
      </c>
      <c r="E38" s="155">
        <v>0.01</v>
      </c>
      <c r="F38" s="136" t="s">
        <v>235</v>
      </c>
      <c r="G38" s="136">
        <v>0.08</v>
      </c>
      <c r="H38" s="156"/>
      <c r="I38" s="156"/>
      <c r="J38" s="136" t="s">
        <v>236</v>
      </c>
      <c r="K38" s="136">
        <v>0.45</v>
      </c>
      <c r="L38" s="157"/>
      <c r="M38" s="156">
        <f>IF(ISNUMBER(K38/G38),IF(NOT(K38/G38=0),K38/G38, " "), " ")</f>
        <v>5.625</v>
      </c>
      <c r="N38" s="154" t="s">
        <v>231</v>
      </c>
    </row>
    <row r="39" spans="1:14" ht="22.8" x14ac:dyDescent="0.25">
      <c r="A39" s="152">
        <v>13</v>
      </c>
      <c r="B39" s="153">
        <v>40502</v>
      </c>
      <c r="C39" s="134" t="s">
        <v>238</v>
      </c>
      <c r="D39" s="154" t="s">
        <v>228</v>
      </c>
      <c r="E39" s="155">
        <v>0.01</v>
      </c>
      <c r="F39" s="136" t="s">
        <v>235</v>
      </c>
      <c r="G39" s="136">
        <v>0.08</v>
      </c>
      <c r="H39" s="156"/>
      <c r="I39" s="156"/>
      <c r="J39" s="136" t="s">
        <v>225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22.8" x14ac:dyDescent="0.25">
      <c r="A40" s="152">
        <v>14</v>
      </c>
      <c r="B40" s="153">
        <v>40504</v>
      </c>
      <c r="C40" s="134" t="s">
        <v>239</v>
      </c>
      <c r="D40" s="154" t="s">
        <v>228</v>
      </c>
      <c r="E40" s="155">
        <v>0.01</v>
      </c>
      <c r="F40" s="136" t="s">
        <v>240</v>
      </c>
      <c r="G40" s="136">
        <v>0.01</v>
      </c>
      <c r="H40" s="156"/>
      <c r="I40" s="156"/>
      <c r="J40" s="136" t="s">
        <v>225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22.8" x14ac:dyDescent="0.25">
      <c r="A41" s="152">
        <v>15</v>
      </c>
      <c r="B41" s="153">
        <v>400001</v>
      </c>
      <c r="C41" s="134" t="s">
        <v>241</v>
      </c>
      <c r="D41" s="154" t="s">
        <v>228</v>
      </c>
      <c r="E41" s="155">
        <v>0.12</v>
      </c>
      <c r="F41" s="136" t="s">
        <v>242</v>
      </c>
      <c r="G41" s="136">
        <v>12.39</v>
      </c>
      <c r="H41" s="156"/>
      <c r="I41" s="156"/>
      <c r="J41" s="136" t="s">
        <v>225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19.350000000000001" customHeight="1" x14ac:dyDescent="0.25">
      <c r="A42" s="128" t="s">
        <v>243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244</v>
      </c>
      <c r="C43" s="134" t="s">
        <v>245</v>
      </c>
      <c r="D43" s="154" t="s">
        <v>246</v>
      </c>
      <c r="E43" s="155">
        <v>2E-3</v>
      </c>
      <c r="F43" s="136" t="s">
        <v>247</v>
      </c>
      <c r="G43" s="136">
        <v>0.01</v>
      </c>
      <c r="H43" s="156"/>
      <c r="I43" s="156"/>
      <c r="J43" s="136" t="s">
        <v>225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22.8" x14ac:dyDescent="0.25">
      <c r="A44" s="152">
        <v>17</v>
      </c>
      <c r="B44" s="153" t="s">
        <v>248</v>
      </c>
      <c r="C44" s="134" t="s">
        <v>249</v>
      </c>
      <c r="D44" s="154" t="s">
        <v>250</v>
      </c>
      <c r="E44" s="155">
        <v>3.5000000000000001E-3</v>
      </c>
      <c r="F44" s="136" t="s">
        <v>251</v>
      </c>
      <c r="G44" s="136">
        <v>68.430000000000007</v>
      </c>
      <c r="H44" s="156"/>
      <c r="I44" s="156"/>
      <c r="J44" s="136" t="s">
        <v>225</v>
      </c>
      <c r="K44" s="136"/>
      <c r="L44" s="157"/>
      <c r="M44" s="156" t="str">
        <f>IF(ISNUMBER(K44/G44),IF(NOT(K44/G44=0),K44/G44, " "), " ")</f>
        <v xml:space="preserve"> </v>
      </c>
      <c r="N44" s="154"/>
    </row>
    <row r="45" spans="1:14" ht="34.200000000000003" x14ac:dyDescent="0.25">
      <c r="A45" s="152">
        <v>18</v>
      </c>
      <c r="B45" s="153" t="s">
        <v>252</v>
      </c>
      <c r="C45" s="134" t="s">
        <v>253</v>
      </c>
      <c r="D45" s="154" t="s">
        <v>250</v>
      </c>
      <c r="E45" s="155">
        <v>2.3199999999999998E-2</v>
      </c>
      <c r="F45" s="136" t="s">
        <v>254</v>
      </c>
      <c r="G45" s="136">
        <v>395.8</v>
      </c>
      <c r="H45" s="156"/>
      <c r="I45" s="156"/>
      <c r="J45" s="136" t="s">
        <v>225</v>
      </c>
      <c r="K45" s="136"/>
      <c r="L45" s="157"/>
      <c r="M45" s="156" t="str">
        <f>IF(ISNUMBER(K45/G45),IF(NOT(K45/G45=0),K45/G45, " "), " ")</f>
        <v xml:space="preserve"> </v>
      </c>
      <c r="N45" s="154"/>
    </row>
    <row r="46" spans="1:14" ht="34.200000000000003" x14ac:dyDescent="0.25">
      <c r="A46" s="152">
        <v>19</v>
      </c>
      <c r="B46" s="153" t="s">
        <v>255</v>
      </c>
      <c r="C46" s="134" t="s">
        <v>256</v>
      </c>
      <c r="D46" s="154" t="s">
        <v>250</v>
      </c>
      <c r="E46" s="155">
        <v>6.1000000000000004E-3</v>
      </c>
      <c r="F46" s="136" t="s">
        <v>254</v>
      </c>
      <c r="G46" s="136">
        <v>104.07</v>
      </c>
      <c r="H46" s="156"/>
      <c r="I46" s="156"/>
      <c r="J46" s="136" t="s">
        <v>225</v>
      </c>
      <c r="K46" s="136"/>
      <c r="L46" s="157"/>
      <c r="M46" s="156" t="str">
        <f>IF(ISNUMBER(K46/G46),IF(NOT(K46/G46=0),K46/G46, " "), " ")</f>
        <v xml:space="preserve"> </v>
      </c>
      <c r="N46" s="154"/>
    </row>
    <row r="47" spans="1:14" ht="22.8" x14ac:dyDescent="0.25">
      <c r="A47" s="152">
        <v>20</v>
      </c>
      <c r="B47" s="153" t="s">
        <v>257</v>
      </c>
      <c r="C47" s="134" t="s">
        <v>258</v>
      </c>
      <c r="D47" s="154" t="s">
        <v>250</v>
      </c>
      <c r="E47" s="155">
        <v>5.0000000000000001E-4</v>
      </c>
      <c r="F47" s="136" t="s">
        <v>259</v>
      </c>
      <c r="G47" s="136">
        <v>5.35</v>
      </c>
      <c r="H47" s="156"/>
      <c r="I47" s="156"/>
      <c r="J47" s="136" t="s">
        <v>225</v>
      </c>
      <c r="K47" s="136"/>
      <c r="L47" s="157"/>
      <c r="M47" s="156" t="str">
        <f>IF(ISNUMBER(K47/G47),IF(NOT(K47/G47=0),K47/G47, " "), " ")</f>
        <v xml:space="preserve"> </v>
      </c>
      <c r="N47" s="154"/>
    </row>
    <row r="48" spans="1:14" ht="22.8" x14ac:dyDescent="0.25">
      <c r="A48" s="152">
        <v>21</v>
      </c>
      <c r="B48" s="153" t="s">
        <v>260</v>
      </c>
      <c r="C48" s="134" t="s">
        <v>261</v>
      </c>
      <c r="D48" s="154" t="s">
        <v>250</v>
      </c>
      <c r="E48" s="155">
        <v>1.21E-2</v>
      </c>
      <c r="F48" s="136" t="s">
        <v>262</v>
      </c>
      <c r="G48" s="136">
        <v>363.47</v>
      </c>
      <c r="H48" s="156"/>
      <c r="I48" s="156"/>
      <c r="J48" s="136" t="s">
        <v>225</v>
      </c>
      <c r="K48" s="136"/>
      <c r="L48" s="157"/>
      <c r="M48" s="156" t="str">
        <f>IF(ISNUMBER(K48/G48),IF(NOT(K48/G48=0),K48/G48, " "), " ")</f>
        <v xml:space="preserve"> </v>
      </c>
      <c r="N48" s="154"/>
    </row>
    <row r="49" spans="1:14" ht="22.8" x14ac:dyDescent="0.25">
      <c r="A49" s="152">
        <v>22</v>
      </c>
      <c r="B49" s="153" t="s">
        <v>263</v>
      </c>
      <c r="C49" s="134" t="s">
        <v>264</v>
      </c>
      <c r="D49" s="154" t="s">
        <v>265</v>
      </c>
      <c r="E49" s="155">
        <v>1.829</v>
      </c>
      <c r="F49" s="136" t="s">
        <v>266</v>
      </c>
      <c r="G49" s="136">
        <v>70.78</v>
      </c>
      <c r="H49" s="156"/>
      <c r="I49" s="156"/>
      <c r="J49" s="136" t="s">
        <v>225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2">
        <v>23</v>
      </c>
      <c r="B50" s="153" t="s">
        <v>267</v>
      </c>
      <c r="C50" s="134" t="s">
        <v>268</v>
      </c>
      <c r="D50" s="154" t="s">
        <v>246</v>
      </c>
      <c r="E50" s="155">
        <v>8.9999999999999998E-4</v>
      </c>
      <c r="F50" s="136" t="s">
        <v>269</v>
      </c>
      <c r="G50" s="136">
        <v>0.09</v>
      </c>
      <c r="H50" s="156"/>
      <c r="I50" s="156"/>
      <c r="J50" s="136" t="s">
        <v>225</v>
      </c>
      <c r="K50" s="136"/>
      <c r="L50" s="157"/>
      <c r="M50" s="156" t="str">
        <f>IF(ISNUMBER(K50/G50),IF(NOT(K50/G50=0),K50/G50, " "), " ")</f>
        <v xml:space="preserve"> </v>
      </c>
      <c r="N50" s="154"/>
    </row>
    <row r="51" spans="1:14" ht="22.8" x14ac:dyDescent="0.25">
      <c r="A51" s="152">
        <v>24</v>
      </c>
      <c r="B51" s="153" t="s">
        <v>270</v>
      </c>
      <c r="C51" s="134" t="s">
        <v>271</v>
      </c>
      <c r="D51" s="154" t="s">
        <v>272</v>
      </c>
      <c r="E51" s="155">
        <v>2.2000000000000001E-3</v>
      </c>
      <c r="F51" s="136" t="s">
        <v>273</v>
      </c>
      <c r="G51" s="136">
        <v>0.09</v>
      </c>
      <c r="H51" s="156"/>
      <c r="I51" s="156"/>
      <c r="J51" s="136" t="s">
        <v>225</v>
      </c>
      <c r="K51" s="136"/>
      <c r="L51" s="157"/>
      <c r="M51" s="156" t="str">
        <f>IF(ISNUMBER(K51/G51),IF(NOT(K51/G51=0),K51/G51, " "), " ")</f>
        <v xml:space="preserve"> </v>
      </c>
      <c r="N51" s="154"/>
    </row>
    <row r="52" spans="1:14" ht="22.8" x14ac:dyDescent="0.25">
      <c r="A52" s="152">
        <v>25</v>
      </c>
      <c r="B52" s="153" t="s">
        <v>274</v>
      </c>
      <c r="C52" s="134" t="s">
        <v>275</v>
      </c>
      <c r="D52" s="154" t="s">
        <v>272</v>
      </c>
      <c r="E52" s="155">
        <v>0.48</v>
      </c>
      <c r="F52" s="136" t="s">
        <v>276</v>
      </c>
      <c r="G52" s="136">
        <v>10.95</v>
      </c>
      <c r="H52" s="156"/>
      <c r="I52" s="156">
        <v>42.52</v>
      </c>
      <c r="J52" s="136" t="s">
        <v>277</v>
      </c>
      <c r="K52" s="136">
        <v>43.42</v>
      </c>
      <c r="L52" s="157"/>
      <c r="M52" s="156">
        <f>IF(ISNUMBER(K52/G52),IF(NOT(K52/G52=0),K52/G52, " "), " ")</f>
        <v>3.9652968036529685</v>
      </c>
      <c r="N52" s="154" t="s">
        <v>237</v>
      </c>
    </row>
    <row r="53" spans="1:14" ht="45.6" x14ac:dyDescent="0.25">
      <c r="A53" s="152">
        <v>26</v>
      </c>
      <c r="B53" s="153" t="s">
        <v>274</v>
      </c>
      <c r="C53" s="134" t="s">
        <v>278</v>
      </c>
      <c r="D53" s="154" t="s">
        <v>272</v>
      </c>
      <c r="E53" s="155">
        <v>0.36</v>
      </c>
      <c r="F53" s="136" t="s">
        <v>276</v>
      </c>
      <c r="G53" s="136">
        <v>8.2100000000000009</v>
      </c>
      <c r="H53" s="156">
        <v>118.14</v>
      </c>
      <c r="I53" s="156">
        <v>42.52</v>
      </c>
      <c r="J53" s="136" t="s">
        <v>277</v>
      </c>
      <c r="K53" s="136">
        <v>43.42</v>
      </c>
      <c r="L53" s="157"/>
      <c r="M53" s="156">
        <f>IF(ISNUMBER(K53/G53),IF(NOT(K53/G53=0),K53/G53, " "), " ")</f>
        <v>5.2886723507917175</v>
      </c>
      <c r="N53" s="154" t="s">
        <v>279</v>
      </c>
    </row>
    <row r="54" spans="1:14" ht="22.8" x14ac:dyDescent="0.25">
      <c r="A54" s="152">
        <v>27</v>
      </c>
      <c r="B54" s="153" t="s">
        <v>274</v>
      </c>
      <c r="C54" s="134" t="s">
        <v>278</v>
      </c>
      <c r="D54" s="154" t="s">
        <v>272</v>
      </c>
      <c r="E54" s="155">
        <v>0.12</v>
      </c>
      <c r="F54" s="136" t="s">
        <v>276</v>
      </c>
      <c r="G54" s="136">
        <v>2.74</v>
      </c>
      <c r="H54" s="156"/>
      <c r="I54" s="156"/>
      <c r="J54" s="136" t="s">
        <v>225</v>
      </c>
      <c r="K54" s="136"/>
      <c r="L54" s="157"/>
      <c r="M54" s="156" t="str">
        <f>IF(ISNUMBER(K54/G54),IF(NOT(K54/G54=0),K54/G54, " "), " ")</f>
        <v xml:space="preserve"> </v>
      </c>
      <c r="N54" s="154"/>
    </row>
    <row r="55" spans="1:14" ht="22.8" x14ac:dyDescent="0.25">
      <c r="A55" s="152">
        <v>28</v>
      </c>
      <c r="B55" s="153" t="s">
        <v>280</v>
      </c>
      <c r="C55" s="134" t="s">
        <v>281</v>
      </c>
      <c r="D55" s="154" t="s">
        <v>250</v>
      </c>
      <c r="E55" s="155">
        <v>6.6299999999999998E-2</v>
      </c>
      <c r="F55" s="136" t="s">
        <v>282</v>
      </c>
      <c r="G55" s="136">
        <v>328.2</v>
      </c>
      <c r="H55" s="156"/>
      <c r="I55" s="156"/>
      <c r="J55" s="136" t="s">
        <v>225</v>
      </c>
      <c r="K55" s="136"/>
      <c r="L55" s="157"/>
      <c r="M55" s="156" t="str">
        <f>IF(ISNUMBER(K55/G55),IF(NOT(K55/G55=0),K55/G55, " "), " ")</f>
        <v xml:space="preserve"> </v>
      </c>
      <c r="N55" s="154"/>
    </row>
    <row r="56" spans="1:14" ht="22.8" x14ac:dyDescent="0.25">
      <c r="A56" s="152">
        <v>29</v>
      </c>
      <c r="B56" s="153" t="s">
        <v>283</v>
      </c>
      <c r="C56" s="134" t="s">
        <v>284</v>
      </c>
      <c r="D56" s="154" t="s">
        <v>272</v>
      </c>
      <c r="E56" s="155">
        <v>0.29620000000000002</v>
      </c>
      <c r="F56" s="136" t="s">
        <v>285</v>
      </c>
      <c r="G56" s="136">
        <v>2.09</v>
      </c>
      <c r="H56" s="156"/>
      <c r="I56" s="156"/>
      <c r="J56" s="136" t="s">
        <v>225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45.6" x14ac:dyDescent="0.25">
      <c r="A57" s="152">
        <v>30</v>
      </c>
      <c r="B57" s="153" t="s">
        <v>286</v>
      </c>
      <c r="C57" s="134" t="s">
        <v>287</v>
      </c>
      <c r="D57" s="154" t="s">
        <v>250</v>
      </c>
      <c r="E57" s="155">
        <v>2.2000000000000001E-3</v>
      </c>
      <c r="F57" s="136" t="s">
        <v>288</v>
      </c>
      <c r="G57" s="136">
        <v>40.26</v>
      </c>
      <c r="H57" s="156"/>
      <c r="I57" s="156"/>
      <c r="J57" s="136" t="s">
        <v>225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2">
        <v>31</v>
      </c>
      <c r="B58" s="153" t="s">
        <v>289</v>
      </c>
      <c r="C58" s="134" t="s">
        <v>290</v>
      </c>
      <c r="D58" s="154" t="s">
        <v>250</v>
      </c>
      <c r="E58" s="155">
        <v>5.0000000000000001E-4</v>
      </c>
      <c r="F58" s="136" t="s">
        <v>291</v>
      </c>
      <c r="G58" s="136">
        <v>3.99</v>
      </c>
      <c r="H58" s="156"/>
      <c r="I58" s="156"/>
      <c r="J58" s="136" t="s">
        <v>225</v>
      </c>
      <c r="K58" s="136"/>
      <c r="L58" s="157"/>
      <c r="M58" s="156" t="str">
        <f>IF(ISNUMBER(K58/G58),IF(NOT(K58/G58=0),K58/G58, " "), " ")</f>
        <v xml:space="preserve"> </v>
      </c>
      <c r="N58" s="154"/>
    </row>
    <row r="59" spans="1:14" ht="34.200000000000003" x14ac:dyDescent="0.25">
      <c r="A59" s="152">
        <v>32</v>
      </c>
      <c r="B59" s="153" t="s">
        <v>292</v>
      </c>
      <c r="C59" s="134" t="s">
        <v>293</v>
      </c>
      <c r="D59" s="154" t="s">
        <v>250</v>
      </c>
      <c r="E59" s="155">
        <v>1.5E-3</v>
      </c>
      <c r="F59" s="136" t="s">
        <v>294</v>
      </c>
      <c r="G59" s="136">
        <v>31.35</v>
      </c>
      <c r="H59" s="156"/>
      <c r="I59" s="156">
        <v>55.47</v>
      </c>
      <c r="J59" s="136" t="s">
        <v>295</v>
      </c>
      <c r="K59" s="136">
        <v>56.69</v>
      </c>
      <c r="L59" s="157"/>
      <c r="M59" s="156">
        <f>IF(ISNUMBER(K59/G59),IF(NOT(K59/G59=0),K59/G59, " "), " ")</f>
        <v>1.8082934609250396</v>
      </c>
      <c r="N59" s="154" t="s">
        <v>237</v>
      </c>
    </row>
    <row r="60" spans="1:14" ht="34.200000000000003" x14ac:dyDescent="0.25">
      <c r="A60" s="152">
        <v>33</v>
      </c>
      <c r="B60" s="153" t="s">
        <v>292</v>
      </c>
      <c r="C60" s="134" t="s">
        <v>296</v>
      </c>
      <c r="D60" s="154" t="s">
        <v>250</v>
      </c>
      <c r="E60" s="155">
        <v>1.1000000000000001E-3</v>
      </c>
      <c r="F60" s="136" t="s">
        <v>294</v>
      </c>
      <c r="G60" s="136">
        <v>22.99</v>
      </c>
      <c r="H60" s="156">
        <v>50416.65</v>
      </c>
      <c r="I60" s="156">
        <v>55.47</v>
      </c>
      <c r="J60" s="136" t="s">
        <v>295</v>
      </c>
      <c r="K60" s="136">
        <v>56.69</v>
      </c>
      <c r="L60" s="157"/>
      <c r="M60" s="156">
        <f>IF(ISNUMBER(K60/G60),IF(NOT(K60/G60=0),K60/G60, " "), " ")</f>
        <v>2.4658547194432363</v>
      </c>
      <c r="N60" s="154" t="s">
        <v>297</v>
      </c>
    </row>
    <row r="61" spans="1:14" ht="34.200000000000003" x14ac:dyDescent="0.25">
      <c r="A61" s="152">
        <v>34</v>
      </c>
      <c r="B61" s="153" t="s">
        <v>292</v>
      </c>
      <c r="C61" s="134" t="s">
        <v>296</v>
      </c>
      <c r="D61" s="154" t="s">
        <v>250</v>
      </c>
      <c r="E61" s="155">
        <v>4.0000000000000002E-4</v>
      </c>
      <c r="F61" s="136" t="s">
        <v>294</v>
      </c>
      <c r="G61" s="136">
        <v>8.36</v>
      </c>
      <c r="H61" s="156"/>
      <c r="I61" s="156"/>
      <c r="J61" s="136" t="s">
        <v>225</v>
      </c>
      <c r="K61" s="136"/>
      <c r="L61" s="157"/>
      <c r="M61" s="156" t="str">
        <f>IF(ISNUMBER(K61/G61),IF(NOT(K61/G61=0),K61/G61, " "), " ")</f>
        <v xml:space="preserve"> </v>
      </c>
      <c r="N61" s="154"/>
    </row>
    <row r="62" spans="1:14" ht="57" x14ac:dyDescent="0.25">
      <c r="A62" s="152">
        <v>35</v>
      </c>
      <c r="B62" s="153" t="s">
        <v>298</v>
      </c>
      <c r="C62" s="134" t="s">
        <v>299</v>
      </c>
      <c r="D62" s="154" t="s">
        <v>300</v>
      </c>
      <c r="E62" s="155">
        <v>0.32100000000000001</v>
      </c>
      <c r="F62" s="136" t="s">
        <v>301</v>
      </c>
      <c r="G62" s="136">
        <v>3.95</v>
      </c>
      <c r="H62" s="156"/>
      <c r="I62" s="156"/>
      <c r="J62" s="136" t="s">
        <v>225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34.200000000000003" x14ac:dyDescent="0.25">
      <c r="A63" s="152">
        <v>36</v>
      </c>
      <c r="B63" s="153" t="s">
        <v>302</v>
      </c>
      <c r="C63" s="134" t="s">
        <v>303</v>
      </c>
      <c r="D63" s="154" t="s">
        <v>250</v>
      </c>
      <c r="E63" s="155">
        <v>5.0000000000000001E-4</v>
      </c>
      <c r="F63" s="136" t="s">
        <v>304</v>
      </c>
      <c r="G63" s="136">
        <v>7.24</v>
      </c>
      <c r="H63" s="156">
        <v>49632</v>
      </c>
      <c r="I63" s="156">
        <v>24.82</v>
      </c>
      <c r="J63" s="136" t="s">
        <v>305</v>
      </c>
      <c r="K63" s="136">
        <v>25.35</v>
      </c>
      <c r="L63" s="157"/>
      <c r="M63" s="156">
        <f>IF(ISNUMBER(K63/G63),IF(NOT(K63/G63=0),K63/G63, " "), " ")</f>
        <v>3.5013812154696136</v>
      </c>
      <c r="N63" s="154" t="s">
        <v>306</v>
      </c>
    </row>
    <row r="64" spans="1:14" ht="22.8" x14ac:dyDescent="0.25">
      <c r="A64" s="152">
        <v>37</v>
      </c>
      <c r="B64" s="153" t="s">
        <v>307</v>
      </c>
      <c r="C64" s="134" t="s">
        <v>308</v>
      </c>
      <c r="D64" s="154" t="s">
        <v>309</v>
      </c>
      <c r="E64" s="155">
        <v>1</v>
      </c>
      <c r="F64" s="136" t="s">
        <v>310</v>
      </c>
      <c r="G64" s="136">
        <v>18.600000000000001</v>
      </c>
      <c r="H64" s="156"/>
      <c r="I64" s="156"/>
      <c r="J64" s="136" t="s">
        <v>225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2">
        <v>38</v>
      </c>
      <c r="B65" s="153" t="s">
        <v>311</v>
      </c>
      <c r="C65" s="134" t="s">
        <v>312</v>
      </c>
      <c r="D65" s="154" t="s">
        <v>246</v>
      </c>
      <c r="E65" s="155">
        <v>2.86E-2</v>
      </c>
      <c r="F65" s="136" t="s">
        <v>313</v>
      </c>
      <c r="G65" s="136">
        <v>21.62</v>
      </c>
      <c r="H65" s="156">
        <v>2069</v>
      </c>
      <c r="I65" s="156">
        <v>59.17</v>
      </c>
      <c r="J65" s="136" t="s">
        <v>314</v>
      </c>
      <c r="K65" s="136">
        <v>71.12</v>
      </c>
      <c r="L65" s="157"/>
      <c r="M65" s="156">
        <f>IF(ISNUMBER(K65/G65),IF(NOT(K65/G65=0),K65/G65, " "), " ")</f>
        <v>3.2895467160037004</v>
      </c>
      <c r="N65" s="154" t="s">
        <v>315</v>
      </c>
    </row>
    <row r="66" spans="1:14" ht="68.400000000000006" x14ac:dyDescent="0.25">
      <c r="A66" s="152">
        <v>39</v>
      </c>
      <c r="B66" s="153" t="s">
        <v>316</v>
      </c>
      <c r="C66" s="134" t="s">
        <v>317</v>
      </c>
      <c r="D66" s="154" t="s">
        <v>250</v>
      </c>
      <c r="E66" s="155">
        <v>4.8800000000000003E-2</v>
      </c>
      <c r="F66" s="136" t="s">
        <v>318</v>
      </c>
      <c r="G66" s="136">
        <v>38.28</v>
      </c>
      <c r="H66" s="156">
        <v>3317.8</v>
      </c>
      <c r="I66" s="156">
        <v>161.9</v>
      </c>
      <c r="J66" s="136" t="s">
        <v>319</v>
      </c>
      <c r="K66" s="136">
        <v>178.12</v>
      </c>
      <c r="L66" s="157"/>
      <c r="M66" s="156">
        <f>IF(ISNUMBER(K66/G66),IF(NOT(K66/G66=0),K66/G66, " "), " ")</f>
        <v>4.6530825496342736</v>
      </c>
      <c r="N66" s="154" t="s">
        <v>320</v>
      </c>
    </row>
    <row r="67" spans="1:14" ht="22.8" x14ac:dyDescent="0.25">
      <c r="A67" s="152">
        <v>40</v>
      </c>
      <c r="B67" s="153" t="s">
        <v>321</v>
      </c>
      <c r="C67" s="134" t="s">
        <v>322</v>
      </c>
      <c r="D67" s="154" t="s">
        <v>250</v>
      </c>
      <c r="E67" s="155">
        <v>1.9E-2</v>
      </c>
      <c r="F67" s="136" t="s">
        <v>323</v>
      </c>
      <c r="G67" s="136">
        <v>13.74</v>
      </c>
      <c r="H67" s="156">
        <v>3951</v>
      </c>
      <c r="I67" s="156">
        <v>75.069999999999993</v>
      </c>
      <c r="J67" s="136" t="s">
        <v>324</v>
      </c>
      <c r="K67" s="136">
        <v>81.569999999999993</v>
      </c>
      <c r="L67" s="157"/>
      <c r="M67" s="156">
        <f>IF(ISNUMBER(K67/G67),IF(NOT(K67/G67=0),K67/G67, " "), " ")</f>
        <v>5.9366812227074233</v>
      </c>
      <c r="N67" s="154" t="s">
        <v>325</v>
      </c>
    </row>
    <row r="68" spans="1:14" ht="57" x14ac:dyDescent="0.25">
      <c r="A68" s="152">
        <v>41</v>
      </c>
      <c r="B68" s="153" t="s">
        <v>326</v>
      </c>
      <c r="C68" s="134" t="s">
        <v>327</v>
      </c>
      <c r="D68" s="154" t="s">
        <v>246</v>
      </c>
      <c r="E68" s="155">
        <v>4.1999999999999997E-3</v>
      </c>
      <c r="F68" s="136" t="s">
        <v>269</v>
      </c>
      <c r="G68" s="136">
        <v>0.42</v>
      </c>
      <c r="H68" s="156">
        <v>322.10000000000002</v>
      </c>
      <c r="I68" s="156">
        <v>1.36</v>
      </c>
      <c r="J68" s="136" t="s">
        <v>328</v>
      </c>
      <c r="K68" s="136">
        <v>1.56</v>
      </c>
      <c r="L68" s="157"/>
      <c r="M68" s="156">
        <f>IF(ISNUMBER(K68/G68),IF(NOT(K68/G68=0),K68/G68, " "), " ")</f>
        <v>3.7142857142857144</v>
      </c>
      <c r="N68" s="154" t="s">
        <v>329</v>
      </c>
    </row>
    <row r="69" spans="1:14" ht="34.200000000000003" x14ac:dyDescent="0.25">
      <c r="A69" s="152">
        <v>42</v>
      </c>
      <c r="B69" s="153" t="s">
        <v>330</v>
      </c>
      <c r="C69" s="134" t="s">
        <v>331</v>
      </c>
      <c r="D69" s="154" t="s">
        <v>246</v>
      </c>
      <c r="E69" s="155">
        <v>2.0308000000000002</v>
      </c>
      <c r="F69" s="136" t="s">
        <v>332</v>
      </c>
      <c r="G69" s="136">
        <v>6.32</v>
      </c>
      <c r="H69" s="156">
        <v>21.36</v>
      </c>
      <c r="I69" s="156">
        <v>43.38</v>
      </c>
      <c r="J69" s="136" t="s">
        <v>333</v>
      </c>
      <c r="K69" s="136">
        <v>44.26</v>
      </c>
      <c r="L69" s="157"/>
      <c r="M69" s="156">
        <f>IF(ISNUMBER(K69/G69),IF(NOT(K69/G69=0),K69/G69, " "), " ")</f>
        <v>7.0031645569620249</v>
      </c>
      <c r="N69" s="154" t="s">
        <v>334</v>
      </c>
    </row>
    <row r="70" spans="1:14" ht="22.8" x14ac:dyDescent="0.25">
      <c r="A70" s="152">
        <v>43</v>
      </c>
      <c r="B70" s="153" t="s">
        <v>335</v>
      </c>
      <c r="C70" s="134" t="s">
        <v>336</v>
      </c>
      <c r="D70" s="154" t="s">
        <v>272</v>
      </c>
      <c r="E70" s="155">
        <v>0.2</v>
      </c>
      <c r="F70" s="136" t="s">
        <v>337</v>
      </c>
      <c r="G70" s="136">
        <v>5.26</v>
      </c>
      <c r="H70" s="156"/>
      <c r="I70" s="156"/>
      <c r="J70" s="136" t="s">
        <v>338</v>
      </c>
      <c r="K70" s="136">
        <v>24.12</v>
      </c>
      <c r="L70" s="157"/>
      <c r="M70" s="156">
        <f>IF(ISNUMBER(K70/G70),IF(NOT(K70/G70=0),K70/G70, " "), " ")</f>
        <v>4.5855513307984799</v>
      </c>
      <c r="N70" s="154"/>
    </row>
    <row r="71" spans="1:14" ht="19.350000000000001" customHeight="1" x14ac:dyDescent="0.25">
      <c r="A71" s="150" t="s">
        <v>339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243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8">
        <v>44</v>
      </c>
      <c r="B73" s="159" t="s">
        <v>340</v>
      </c>
      <c r="C73" s="140" t="s">
        <v>341</v>
      </c>
      <c r="D73" s="160" t="s">
        <v>250</v>
      </c>
      <c r="E73" s="161">
        <v>4.3900000000000002E-2</v>
      </c>
      <c r="F73" s="142" t="s">
        <v>225</v>
      </c>
      <c r="G73" s="142"/>
      <c r="H73" s="162"/>
      <c r="I73" s="162"/>
      <c r="J73" s="142" t="s">
        <v>225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174</v>
      </c>
      <c r="B74" s="145"/>
      <c r="C74" s="145"/>
      <c r="D74" s="145"/>
      <c r="E74" s="145"/>
      <c r="F74" s="145"/>
      <c r="G74" s="164">
        <v>2917</v>
      </c>
      <c r="H74" s="165"/>
      <c r="I74" s="165"/>
      <c r="J74" s="165"/>
      <c r="K74" s="164">
        <v>15505</v>
      </c>
      <c r="L74" s="166"/>
      <c r="M74" s="164">
        <f ca="1">IF(ISNUMBER(INDIRECT("K" &amp; ROW())/INDIRECT("G" &amp; ROW())),INDIRECT("K" &amp; ROW())/INDIRECT("G" &amp; ROW()), " ")</f>
        <v>5.3153925265683926</v>
      </c>
      <c r="N74" s="146" t="s">
        <v>342</v>
      </c>
    </row>
    <row r="75" spans="1:14" x14ac:dyDescent="0.25">
      <c r="A75" s="144" t="s">
        <v>178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342</v>
      </c>
    </row>
    <row r="76" spans="1:14" x14ac:dyDescent="0.25">
      <c r="A76" s="144" t="s">
        <v>179</v>
      </c>
      <c r="B76" s="145"/>
      <c r="C76" s="145"/>
      <c r="D76" s="145"/>
      <c r="E76" s="145"/>
      <c r="F76" s="145"/>
      <c r="G76" s="164">
        <v>1362</v>
      </c>
      <c r="H76" s="165"/>
      <c r="I76" s="165"/>
      <c r="J76" s="165"/>
      <c r="K76" s="164">
        <v>14987</v>
      </c>
      <c r="L76" s="166"/>
      <c r="M76" s="164">
        <f ca="1">IF(ISNUMBER(INDIRECT("K" &amp; ROW())/INDIRECT("G" &amp; ROW())),INDIRECT("K" &amp; ROW())/INDIRECT("G" &amp; ROW()), " ")</f>
        <v>11.00367107195301</v>
      </c>
      <c r="N76" s="146" t="s">
        <v>342</v>
      </c>
    </row>
    <row r="77" spans="1:14" x14ac:dyDescent="0.25">
      <c r="A77" s="144" t="s">
        <v>180</v>
      </c>
      <c r="B77" s="145"/>
      <c r="C77" s="145"/>
      <c r="D77" s="145"/>
      <c r="E77" s="145"/>
      <c r="F77" s="145"/>
      <c r="G77" s="164">
        <v>1538</v>
      </c>
      <c r="H77" s="165"/>
      <c r="I77" s="165"/>
      <c r="J77" s="165"/>
      <c r="K77" s="164">
        <v>517</v>
      </c>
      <c r="L77" s="166"/>
      <c r="M77" s="164">
        <f ca="1">IF(ISNUMBER(INDIRECT("K" &amp; ROW())/INDIRECT("G" &amp; ROW())),INDIRECT("K" &amp; ROW())/INDIRECT("G" &amp; ROW()), " ")</f>
        <v>0.33615084525357608</v>
      </c>
      <c r="N77" s="146" t="s">
        <v>342</v>
      </c>
    </row>
    <row r="78" spans="1:14" x14ac:dyDescent="0.25">
      <c r="A78" s="144" t="s">
        <v>181</v>
      </c>
      <c r="B78" s="145"/>
      <c r="C78" s="145"/>
      <c r="D78" s="145"/>
      <c r="E78" s="145"/>
      <c r="F78" s="145"/>
      <c r="G78" s="164">
        <v>20</v>
      </c>
      <c r="H78" s="165"/>
      <c r="I78" s="165"/>
      <c r="J78" s="165"/>
      <c r="K78" s="164">
        <v>1</v>
      </c>
      <c r="L78" s="166"/>
      <c r="M78" s="164">
        <f ca="1">IF(ISNUMBER(INDIRECT("K" &amp; ROW())/INDIRECT("G" &amp; ROW())),INDIRECT("K" &amp; ROW())/INDIRECT("G" &amp; ROW()), " ")</f>
        <v>0.05</v>
      </c>
      <c r="N78" s="146" t="s">
        <v>342</v>
      </c>
    </row>
    <row r="79" spans="1:14" x14ac:dyDescent="0.25">
      <c r="A79" s="147" t="s">
        <v>182</v>
      </c>
      <c r="B79" s="148"/>
      <c r="C79" s="148"/>
      <c r="D79" s="148"/>
      <c r="E79" s="148"/>
      <c r="F79" s="148"/>
      <c r="G79" s="167">
        <v>1109</v>
      </c>
      <c r="H79" s="168"/>
      <c r="I79" s="168"/>
      <c r="J79" s="168"/>
      <c r="K79" s="167">
        <v>10370</v>
      </c>
      <c r="L79" s="169"/>
      <c r="M79" s="167">
        <f ca="1">IF(ISNUMBER(INDIRECT("K" &amp; ROW())/INDIRECT("G" &amp; ROW())),INDIRECT("K" &amp; ROW())/INDIRECT("G" &amp; ROW()), " ")</f>
        <v>9.3507664562669071</v>
      </c>
      <c r="N79" s="149" t="s">
        <v>342</v>
      </c>
    </row>
    <row r="80" spans="1:14" x14ac:dyDescent="0.25">
      <c r="A80" s="147" t="s">
        <v>183</v>
      </c>
      <c r="B80" s="148"/>
      <c r="C80" s="148"/>
      <c r="D80" s="148"/>
      <c r="E80" s="148"/>
      <c r="F80" s="148"/>
      <c r="G80" s="167">
        <v>690</v>
      </c>
      <c r="H80" s="168"/>
      <c r="I80" s="168"/>
      <c r="J80" s="168"/>
      <c r="K80" s="167">
        <v>6071</v>
      </c>
      <c r="L80" s="169"/>
      <c r="M80" s="167">
        <f ca="1">IF(ISNUMBER(INDIRECT("K" &amp; ROW())/INDIRECT("G" &amp; ROW())),INDIRECT("K" &amp; ROW())/INDIRECT("G" &amp; ROW()), " ")</f>
        <v>8.798550724637682</v>
      </c>
      <c r="N80" s="149" t="s">
        <v>342</v>
      </c>
    </row>
    <row r="81" spans="1:14" x14ac:dyDescent="0.25">
      <c r="A81" s="147" t="s">
        <v>184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342</v>
      </c>
    </row>
    <row r="82" spans="1:14" x14ac:dyDescent="0.25">
      <c r="A82" s="144" t="s">
        <v>185</v>
      </c>
      <c r="B82" s="145"/>
      <c r="C82" s="145"/>
      <c r="D82" s="145"/>
      <c r="E82" s="145"/>
      <c r="F82" s="145"/>
      <c r="G82" s="164">
        <v>13</v>
      </c>
      <c r="H82" s="165"/>
      <c r="I82" s="165"/>
      <c r="J82" s="165"/>
      <c r="K82" s="164">
        <v>61</v>
      </c>
      <c r="L82" s="166"/>
      <c r="M82" s="164">
        <f ca="1">IF(ISNUMBER(INDIRECT("K" &amp; ROW())/INDIRECT("G" &amp; ROW())),INDIRECT("K" &amp; ROW())/INDIRECT("G" &amp; ROW()), " ")</f>
        <v>4.6923076923076925</v>
      </c>
      <c r="N82" s="146" t="s">
        <v>342</v>
      </c>
    </row>
    <row r="83" spans="1:14" ht="30" customHeight="1" x14ac:dyDescent="0.25">
      <c r="A83" s="144" t="s">
        <v>186</v>
      </c>
      <c r="B83" s="145"/>
      <c r="C83" s="145"/>
      <c r="D83" s="145"/>
      <c r="E83" s="145"/>
      <c r="F83" s="145"/>
      <c r="G83" s="164">
        <v>292</v>
      </c>
      <c r="H83" s="165"/>
      <c r="I83" s="165"/>
      <c r="J83" s="165"/>
      <c r="K83" s="164">
        <v>2374</v>
      </c>
      <c r="L83" s="166"/>
      <c r="M83" s="164">
        <f ca="1">IF(ISNUMBER(INDIRECT("K" &amp; ROW())/INDIRECT("G" &amp; ROW())),INDIRECT("K" &amp; ROW())/INDIRECT("G" &amp; ROW()), " ")</f>
        <v>8.1301369863013697</v>
      </c>
      <c r="N83" s="146" t="s">
        <v>342</v>
      </c>
    </row>
    <row r="84" spans="1:14" ht="30" customHeight="1" x14ac:dyDescent="0.25">
      <c r="A84" s="144" t="s">
        <v>187</v>
      </c>
      <c r="B84" s="145"/>
      <c r="C84" s="145"/>
      <c r="D84" s="145"/>
      <c r="E84" s="145"/>
      <c r="F84" s="145"/>
      <c r="G84" s="164">
        <v>27</v>
      </c>
      <c r="H84" s="165"/>
      <c r="I84" s="165"/>
      <c r="J84" s="165"/>
      <c r="K84" s="164">
        <v>264</v>
      </c>
      <c r="L84" s="166"/>
      <c r="M84" s="164">
        <f ca="1">IF(ISNUMBER(INDIRECT("K" &amp; ROW())/INDIRECT("G" &amp; ROW())),INDIRECT("K" &amp; ROW())/INDIRECT("G" &amp; ROW()), " ")</f>
        <v>9.7777777777777786</v>
      </c>
      <c r="N84" s="146" t="s">
        <v>342</v>
      </c>
    </row>
    <row r="85" spans="1:14" x14ac:dyDescent="0.25">
      <c r="A85" s="144" t="s">
        <v>188</v>
      </c>
      <c r="B85" s="145"/>
      <c r="C85" s="145"/>
      <c r="D85" s="145"/>
      <c r="E85" s="145"/>
      <c r="F85" s="145"/>
      <c r="G85" s="164">
        <v>243</v>
      </c>
      <c r="H85" s="165"/>
      <c r="I85" s="165"/>
      <c r="J85" s="165"/>
      <c r="K85" s="164">
        <v>1669</v>
      </c>
      <c r="L85" s="166"/>
      <c r="M85" s="164">
        <f ca="1">IF(ISNUMBER(INDIRECT("K" &amp; ROW())/INDIRECT("G" &amp; ROW())),INDIRECT("K" &amp; ROW())/INDIRECT("G" &amp; ROW()), " ")</f>
        <v>6.8683127572016458</v>
      </c>
      <c r="N85" s="146" t="s">
        <v>342</v>
      </c>
    </row>
    <row r="86" spans="1:14" x14ac:dyDescent="0.25">
      <c r="A86" s="144" t="s">
        <v>189</v>
      </c>
      <c r="B86" s="145"/>
      <c r="C86" s="145"/>
      <c r="D86" s="145"/>
      <c r="E86" s="145"/>
      <c r="F86" s="145"/>
      <c r="G86" s="164">
        <v>4141</v>
      </c>
      <c r="H86" s="165"/>
      <c r="I86" s="165"/>
      <c r="J86" s="165"/>
      <c r="K86" s="164">
        <v>27578</v>
      </c>
      <c r="L86" s="166"/>
      <c r="M86" s="164">
        <f ca="1">IF(ISNUMBER(INDIRECT("K" &amp; ROW())/INDIRECT("G" &amp; ROW())),INDIRECT("K" &amp; ROW())/INDIRECT("G" &amp; ROW()), " ")</f>
        <v>6.6597440231828058</v>
      </c>
      <c r="N86" s="146" t="s">
        <v>342</v>
      </c>
    </row>
    <row r="87" spans="1:14" x14ac:dyDescent="0.25">
      <c r="A87" s="144" t="s">
        <v>190</v>
      </c>
      <c r="B87" s="145"/>
      <c r="C87" s="145"/>
      <c r="D87" s="145"/>
      <c r="E87" s="145"/>
      <c r="F87" s="145"/>
      <c r="G87" s="164">
        <v>4716</v>
      </c>
      <c r="H87" s="165"/>
      <c r="I87" s="165"/>
      <c r="J87" s="165"/>
      <c r="K87" s="164">
        <v>31946</v>
      </c>
      <c r="L87" s="166"/>
      <c r="M87" s="164">
        <f ca="1">IF(ISNUMBER(INDIRECT("K" &amp; ROW())/INDIRECT("G" &amp; ROW())),INDIRECT("K" &amp; ROW())/INDIRECT("G" &amp; ROW()), " ")</f>
        <v>6.7739609838846482</v>
      </c>
      <c r="N87" s="146" t="s">
        <v>342</v>
      </c>
    </row>
    <row r="88" spans="1:14" ht="30" customHeight="1" x14ac:dyDescent="0.25">
      <c r="A88" s="144" t="s">
        <v>191</v>
      </c>
      <c r="B88" s="145"/>
      <c r="C88" s="145"/>
      <c r="D88" s="145"/>
      <c r="E88" s="145"/>
      <c r="F88" s="145"/>
      <c r="G88" s="164">
        <v>332.7</v>
      </c>
      <c r="H88" s="165"/>
      <c r="I88" s="165"/>
      <c r="J88" s="165"/>
      <c r="K88" s="164">
        <v>576.72</v>
      </c>
      <c r="L88" s="166"/>
      <c r="M88" s="164">
        <f ca="1">IF(ISNUMBER(INDIRECT("K" &amp; ROW())/INDIRECT("G" &amp; ROW())),INDIRECT("K" &amp; ROW())/INDIRECT("G" &amp; ROW()), " ")</f>
        <v>1.7334535617673581</v>
      </c>
      <c r="N88" s="146" t="s">
        <v>342</v>
      </c>
    </row>
    <row r="89" spans="1:14" x14ac:dyDescent="0.25">
      <c r="A89" s="147" t="s">
        <v>192</v>
      </c>
      <c r="B89" s="148"/>
      <c r="C89" s="148"/>
      <c r="D89" s="148"/>
      <c r="E89" s="148"/>
      <c r="F89" s="148"/>
      <c r="G89" s="167">
        <v>5048.7</v>
      </c>
      <c r="H89" s="168"/>
      <c r="I89" s="168"/>
      <c r="J89" s="168"/>
      <c r="K89" s="167">
        <v>32522.720000000001</v>
      </c>
      <c r="L89" s="169"/>
      <c r="M89" s="167">
        <f ca="1">IF(ISNUMBER(INDIRECT("K" &amp; ROW())/INDIRECT("G" &amp; ROW())),INDIRECT("K" &amp; ROW())/INDIRECT("G" &amp; ROW()), " ")</f>
        <v>6.4418008596272314</v>
      </c>
      <c r="N89" s="149" t="s">
        <v>342</v>
      </c>
    </row>
    <row r="90" spans="1:14" x14ac:dyDescent="0.25">
      <c r="A90" s="48"/>
      <c r="G90" s="67"/>
      <c r="H90" s="68"/>
      <c r="I90" s="68"/>
      <c r="J90" s="68"/>
      <c r="K90" s="67"/>
      <c r="L90" s="69"/>
      <c r="M90" s="67"/>
      <c r="N90" s="48"/>
    </row>
    <row r="91" spans="1:14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3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</sheetData>
  <mergeCells count="49">
    <mergeCell ref="A86:F86"/>
    <mergeCell ref="A87:F87"/>
    <mergeCell ref="A88:F88"/>
    <mergeCell ref="A89:F89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4:N34"/>
    <mergeCell ref="A42:N42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