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4" i="16"/>
  <c r="M35" i="16"/>
  <c r="M36" i="16"/>
  <c r="M37" i="16"/>
  <c r="M38" i="16"/>
  <c r="M39" i="16"/>
  <c r="M40" i="16"/>
  <c r="M41" i="16"/>
  <c r="M42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80" i="16"/>
  <c r="M81" i="16"/>
  <c r="M8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45" i="8"/>
  <c r="K144" i="8"/>
  <c r="H145" i="8"/>
  <c r="H144" i="8"/>
  <c r="J14" i="16"/>
  <c r="G14" i="16"/>
  <c r="K30" i="8"/>
  <c r="H30" i="8"/>
  <c r="A18" i="16"/>
  <c r="B34" i="8"/>
  <c r="M83" i="16"/>
  <c r="M87" i="16"/>
  <c r="M91" i="16"/>
  <c r="M95" i="16"/>
  <c r="M99" i="16"/>
  <c r="M84" i="16"/>
  <c r="M88" i="16"/>
  <c r="M92" i="16"/>
  <c r="M96" i="16"/>
  <c r="M100" i="16"/>
  <c r="M85" i="16"/>
  <c r="M89" i="16"/>
  <c r="M93" i="16"/>
  <c r="M97" i="16"/>
  <c r="M101" i="16"/>
  <c r="M86" i="16"/>
  <c r="M90" i="16"/>
  <c r="M94" i="16"/>
  <c r="M98" i="16"/>
  <c r="M10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2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2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2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2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2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2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2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4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4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<sst xmlns="http://schemas.openxmlformats.org/spreadsheetml/2006/main" count="871" uniqueCount="543">
  <si>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</si>
  <si>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</si>
  <si>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</si>
  <si>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</si>
  <si>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</si>
  <si>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</si>
  <si>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</si>
  <si>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</si>
  <si>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</si>
  <si>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</si>
  <si>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</si>
  <si>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</si>
  <si>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</si>
  <si>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</si>
  <si>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</si>
  <si>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</si>
  <si>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</si>
  <si>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</si>
  <si>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</si>
  <si>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</si>
  <si>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</si>
  <si>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</si>
  <si>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</si>
  <si>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</si>
  <si>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</si>
  <si>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</si>
  <si>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</si>
  <si>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</si>
  <si>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</si>
  <si>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</si>
  <si>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</si>
  <si>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</si>
  <si>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</si>
  <si>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</si>
  <si>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</si>
  <si>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</si>
  <si>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</si>
  <si>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</si>
  <si>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</si>
  <si>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</si>
  <si>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</si>
  <si>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</si>
  <si>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</si>
  <si>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</si>
  <si>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</si>
  <si>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</si>
  <si>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</si>
  <si>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</si>
  <si>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</si>
  <si>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</si>
  <si>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</si>
  <si>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</si>
  <si>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</si>
  <si>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</si>
  <si>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</si>
  <si>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</si>
  <si>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</si>
  <si>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</si>
  <si>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</si>
  <si>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</si>
  <si>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</si>
  <si>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</si>
  <si>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</si>
  <si>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</si>
  <si>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</si>
  <si>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</si>
  <si>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</si>
  <si>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</si>
  <si>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</si>
  <si>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Первомайская 34</t>
  </si>
  <si>
    <t>Сдал:  _________________ //</t>
  </si>
  <si>
    <t>Принял:  _________________ //</t>
  </si>
  <si>
    <t>Раздел 1. ЯНВАРЬ</t>
  </si>
  <si>
    <t>кв.1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</si>
  <si>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</si>
  <si>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0,004
111
51</t>
  </si>
  <si>
    <t>811,45
_____
14803,28</t>
  </si>
  <si>
    <t>63
4
2</t>
  </si>
  <si>
    <t>3
_____
59</t>
  </si>
  <si>
    <t>247
40
18</t>
  </si>
  <si>
    <t>36
_____
207</t>
  </si>
  <si>
    <t>Р</t>
  </si>
  <si>
    <t>ТСЦ-101-2137
Резина техническая листовая прессованная
кг</t>
  </si>
  <si>
    <t>1
111
51</t>
  </si>
  <si>
    <t xml:space="preserve">
_____
26,3</t>
  </si>
  <si>
    <t xml:space="preserve">
_____
26</t>
  </si>
  <si>
    <t xml:space="preserve">
_____
121</t>
  </si>
  <si>
    <t>М</t>
  </si>
  <si>
    <t>кв.6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</si>
  <si>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</si>
  <si>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</si>
  <si>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</si>
  <si>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</si>
  <si>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</si>
  <si>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105
90
49</t>
  </si>
  <si>
    <t>102
_____
3</t>
  </si>
  <si>
    <t>кв.9</t>
  </si>
  <si>
    <t>ТЕРр65-15-6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20 мм
100 м трубопровода
НР 88%=103%*0.85 от ФОТ
СП 48%=60%*0.8 от ФОТ</t>
  </si>
  <si>
    <t>0,03
88
48</t>
  </si>
  <si>
    <t>2115,84
_____
2243,54</t>
  </si>
  <si>
    <t>133
65
38</t>
  </si>
  <si>
    <t>63
_____
68</t>
  </si>
  <si>
    <t>850
616
336</t>
  </si>
  <si>
    <t>700
_____
138</t>
  </si>
  <si>
    <t>ТСЦ-507-5007
Муфта полипропиленовая соединительная диаметром 20 мм
шт.</t>
  </si>
  <si>
    <t>1
88
48</t>
  </si>
  <si>
    <t xml:space="preserve">
_____
0,67</t>
  </si>
  <si>
    <t xml:space="preserve">
_____
1</t>
  </si>
  <si>
    <t xml:space="preserve">
_____
3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</si>
  <si>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</si>
  <si>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
63
40</t>
  </si>
  <si>
    <t>1
1
1</t>
  </si>
  <si>
    <t>15
9
6</t>
  </si>
  <si>
    <t>Раздел 2. ФЕВРАЛЬ</t>
  </si>
  <si>
    <t>кв.10</t>
  </si>
  <si>
    <t>0,001
111
51</t>
  </si>
  <si>
    <t>16
1
1</t>
  </si>
  <si>
    <t>1
_____
15</t>
  </si>
  <si>
    <t>62
10
5</t>
  </si>
  <si>
    <t>9
_____
52</t>
  </si>
  <si>
    <t>0,5
111
51</t>
  </si>
  <si>
    <t xml:space="preserve">
_____
13</t>
  </si>
  <si>
    <t xml:space="preserve">
_____
60</t>
  </si>
  <si>
    <t>Раздел 3. АПРЕЛЬ</t>
  </si>
  <si>
    <t>кв.7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</si>
  <si>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</si>
  <si>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0,065
88
48</t>
  </si>
  <si>
    <t>1243,2
_____
3595,9</t>
  </si>
  <si>
    <t>174,53
_____
4,21</t>
  </si>
  <si>
    <t>326
83
49</t>
  </si>
  <si>
    <t>81
_____
234</t>
  </si>
  <si>
    <t>1740
786
429</t>
  </si>
  <si>
    <t>890
_____
788</t>
  </si>
  <si>
    <t>62
_____
3</t>
  </si>
  <si>
    <t>ТСЦ-507-1977
Отводы 90 град. с радиусом кривизны R=1,5 Ду на Ру до 16 МПа (160 кгс/см2), диаметром условного прохода: 65 мм, наружным диаметром 76 мм, толщиной стенки 5 мм
шт.</t>
  </si>
  <si>
    <t xml:space="preserve">
_____
29,7</t>
  </si>
  <si>
    <t xml:space="preserve">
_____
30</t>
  </si>
  <si>
    <t xml:space="preserve">
_____
86</t>
  </si>
  <si>
    <t>Раздел 4. МАЙ</t>
  </si>
  <si>
    <t>ТЕРр65-6-6
Смена: манжетов резиновых к унитазам
100 приборов
НР 88%=103%*0.85 от ФОТ
СП 48%=60%*0.8 от ФОТ</t>
  </si>
  <si>
    <t>917,6
_____
548,2</t>
  </si>
  <si>
    <t>3,77
_____
0,28</t>
  </si>
  <si>
    <t>15
9
5</t>
  </si>
  <si>
    <t>9
_____
6</t>
  </si>
  <si>
    <t>109
89
48</t>
  </si>
  <si>
    <t>101
_____
8</t>
  </si>
  <si>
    <t>Раздел 5. ИЮНЬ</t>
  </si>
  <si>
    <t>ТЕРр65-15-3
Смена отдельных участков трубопроводов с заготовкой труб в построечных условиях диаметром: до 50 мм
100 м трубопровода
1 557,53 = 5 013,63 - 107 x 32,30
НР 88%=103%*0.85 от ФОТ
СП 48%=60%*0.8 от ФОТ</t>
  </si>
  <si>
    <t>1243,2
_____
139,8</t>
  </si>
  <si>
    <t>47
38
22</t>
  </si>
  <si>
    <t>37
_____
5</t>
  </si>
  <si>
    <t>458
363
198</t>
  </si>
  <si>
    <t>411
_____
18</t>
  </si>
  <si>
    <t>29
_____
1</t>
  </si>
  <si>
    <t>ТСЦ-103-0017
Трубы стальные сварные водогазопроводные с резьбой черные обыкновенные (неоцинкованные), диаметр условного прохода: 40 мм, толщина стенки 3,5 мм
м</t>
  </si>
  <si>
    <t>3
88
48</t>
  </si>
  <si>
    <t xml:space="preserve">
_____
28,4</t>
  </si>
  <si>
    <t xml:space="preserve">
_____
85</t>
  </si>
  <si>
    <t xml:space="preserve">
_____
283</t>
  </si>
  <si>
    <t>ТСЦ-507-1974
Отводы 90 град. с радиусом кривизны R=1,5 Ду на Ру до 16 МПа (160 кгс/см2), диаметром условного прохода: 50 мм, наружным диаметром 57 мм, толщиной стенки 4 мм
шт.</t>
  </si>
  <si>
    <t xml:space="preserve">
_____
22,8</t>
  </si>
  <si>
    <t xml:space="preserve">
_____
23</t>
  </si>
  <si>
    <t xml:space="preserve">
_____
54</t>
  </si>
  <si>
    <t>Раздел 6. ИЮЛЬ</t>
  </si>
  <si>
    <t>кв.11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</si>
  <si>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</si>
  <si>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0,004
88
48</t>
  </si>
  <si>
    <t>1000,16
_____
1380,62</t>
  </si>
  <si>
    <t>54,89
_____
1,4</t>
  </si>
  <si>
    <t>10
4
2</t>
  </si>
  <si>
    <t>4
_____
6</t>
  </si>
  <si>
    <t>64
39
21</t>
  </si>
  <si>
    <t>44
_____
19</t>
  </si>
  <si>
    <t>ТСЦ-302-1237
Сгоны стальные с муфтой и контргайкой, диаметром: 20 мм
шт.</t>
  </si>
  <si>
    <t xml:space="preserve">
_____
18,6</t>
  </si>
  <si>
    <t xml:space="preserve">
_____
19</t>
  </si>
  <si>
    <t xml:space="preserve">
_____
34</t>
  </si>
  <si>
    <t>Раздел 7. АВГУСТ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</si>
  <si>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</si>
  <si>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</si>
  <si>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</si>
  <si>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</si>
  <si>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</si>
  <si>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</si>
  <si>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</si>
  <si>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кв.8</t>
  </si>
  <si>
    <t>15
10
6</t>
  </si>
  <si>
    <t>10
_____
5</t>
  </si>
  <si>
    <t>130
97
53</t>
  </si>
  <si>
    <t>110
_____
20</t>
  </si>
  <si>
    <t>ТЕРр65-5-6
Смена смесителей: с душевой сеткой
100 шт.
3 278,24 = 39 578,24 - 100 x 363,00
НР 88%=103%*0.85 от ФОТ
СП 48%=60%*0.8 от ФОТ</t>
  </si>
  <si>
    <t>3059,05
_____
204,74</t>
  </si>
  <si>
    <t>33
32
19</t>
  </si>
  <si>
    <t>31
_____
2</t>
  </si>
  <si>
    <t>344
297
162</t>
  </si>
  <si>
    <t>337
_____
6</t>
  </si>
  <si>
    <t>ТЕРр65-6-10
Смена: гибких подводок
100 приборов
607,88 = 2 327,88 - 100 x 17,20
НР 88%=103%*0.85 от ФОТ
СП 48%=60%*0.8 от ФОТ</t>
  </si>
  <si>
    <t>0,02
88
48</t>
  </si>
  <si>
    <t>6,85
_____
0,7</t>
  </si>
  <si>
    <t>12
12
7</t>
  </si>
  <si>
    <t>133
116
63</t>
  </si>
  <si>
    <t>кв.8,9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</si>
  <si>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</si>
  <si>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</si>
  <si>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</si>
  <si>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</si>
  <si>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</si>
  <si>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3972
1733
1205</t>
  </si>
  <si>
    <t>1595
_____
134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</si>
  <si>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</si>
  <si>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</si>
  <si>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</si>
  <si>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</si>
  <si>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31</t>
  </si>
  <si>
    <t>Раздел 8. СЕНТЯБРЬ</t>
  </si>
  <si>
    <t>кв.12</t>
  </si>
  <si>
    <t>0,008
88
48</t>
  </si>
  <si>
    <t>19
8
5</t>
  </si>
  <si>
    <t>8
_____
11</t>
  </si>
  <si>
    <t>128
77
42</t>
  </si>
  <si>
    <t>88
_____
38</t>
  </si>
  <si>
    <t>2
88
48</t>
  </si>
  <si>
    <t xml:space="preserve">
_____
37</t>
  </si>
  <si>
    <t xml:space="preserve">
_____
69</t>
  </si>
  <si>
    <t>Раздел 9. ОКТЯБРЬ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</si>
  <si>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</si>
  <si>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0,0102
65
40</t>
  </si>
  <si>
    <t>2116,11
_____
4194,75</t>
  </si>
  <si>
    <t>34,23
_____
3,51</t>
  </si>
  <si>
    <t>65
17
11</t>
  </si>
  <si>
    <t>22
_____
43</t>
  </si>
  <si>
    <t>403
155
95</t>
  </si>
  <si>
    <t>238
_____
163</t>
  </si>
  <si>
    <t>ТЕРр58-19-3
Смена мелких покрытий из листовой стали в кровлях из рулонных и штучных материалов: карнизных свесов
100 м покрытия
НР 71%=83%*0.85 от ФОТ
СП 52%=65%*0.8 от ФОТ</t>
  </si>
  <si>
    <t>0,006
71
52</t>
  </si>
  <si>
    <t>1045,81
_____
4717,49</t>
  </si>
  <si>
    <t>18,75
_____
3,51</t>
  </si>
  <si>
    <t>35
5
4</t>
  </si>
  <si>
    <t>6
_____
29</t>
  </si>
  <si>
    <t>161
49
36</t>
  </si>
  <si>
    <t>69
_____
91</t>
  </si>
  <si>
    <t>Раздел 10. НОЯБРЬ</t>
  </si>
  <si>
    <t>ТЕРр56-12-7
Смена дверных приборов: доводчик
100 шт. приборов
НР 70%=82%*0.85 от ФОТ
СП 50%=62%*0.8 от ФОТ</t>
  </si>
  <si>
    <t>0,01
70
50</t>
  </si>
  <si>
    <t>617,05
_____
1892,32</t>
  </si>
  <si>
    <t>25
5
4</t>
  </si>
  <si>
    <t>6
_____
19</t>
  </si>
  <si>
    <t>105
48
34</t>
  </si>
  <si>
    <t>68
_____
37</t>
  </si>
  <si>
    <t>кв.3</t>
  </si>
  <si>
    <t>ТЕР09-05-003-01
Постановка болтов: на ревизию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шт. болтов
НР 69%=90%*(0.9*0.85) от ФОТ
СП 58%=85%*(0.85*0.8) от ФОТ</t>
  </si>
  <si>
    <t>0,04
69
58</t>
  </si>
  <si>
    <t>6
5
4</t>
  </si>
  <si>
    <t>70
48
40</t>
  </si>
  <si>
    <t>в.6</t>
  </si>
  <si>
    <t>Раздел 11. ДЕКАБРЬ</t>
  </si>
  <si>
    <t>кв.5</t>
  </si>
  <si>
    <t>ТЕРр57-5-2
Смена досок в полах до 3 шт. в одном месте
100 м досок
НР 68%=80%*0.85 от ФОТ
СП 54%=68%*0.8 от ФОТ</t>
  </si>
  <si>
    <t>0,02
68
54</t>
  </si>
  <si>
    <t>631,71
_____
1154,57</t>
  </si>
  <si>
    <t>48,38
_____
9,81</t>
  </si>
  <si>
    <t>37
10
9</t>
  </si>
  <si>
    <t>13
_____
23</t>
  </si>
  <si>
    <t>269
96
76</t>
  </si>
  <si>
    <t>139
_____
125</t>
  </si>
  <si>
    <t>5
_____
2</t>
  </si>
  <si>
    <t>ТСЦ-302-1338
Вентиль муфтовый запорный 15Б1П, диаметр 15 мм
шт.</t>
  </si>
  <si>
    <t xml:space="preserve">
_____
21,1</t>
  </si>
  <si>
    <t xml:space="preserve">
_____
21</t>
  </si>
  <si>
    <t xml:space="preserve">
_____
130</t>
  </si>
  <si>
    <t>0,3
63
40</t>
  </si>
  <si>
    <t>4
3
2</t>
  </si>
  <si>
    <t>45
28
18</t>
  </si>
  <si>
    <t>ТСЦ-302-1832
Кран шаровой муфтовый 11Б27П1, диаметром: 20 мм
шт.</t>
  </si>
  <si>
    <t xml:space="preserve">
_____
43,5</t>
  </si>
  <si>
    <t xml:space="preserve">
_____
44</t>
  </si>
  <si>
    <t xml:space="preserve">
_____
116</t>
  </si>
  <si>
    <t>24
10
6</t>
  </si>
  <si>
    <t>10
_____
13</t>
  </si>
  <si>
    <t>159
97
53</t>
  </si>
  <si>
    <t>110
_____
46</t>
  </si>
  <si>
    <t>Итого прямые затраты по акту</t>
  </si>
  <si>
    <t>657
_____
1094</t>
  </si>
  <si>
    <t>341
_____
12</t>
  </si>
  <si>
    <t>7237
_____
3290</t>
  </si>
  <si>
    <t>1723
_____
140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</si>
  <si>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</si>
  <si>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</si>
  <si>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</si>
  <si>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</si>
  <si>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</si>
  <si>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</si>
  <si>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</si>
  <si>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</si>
  <si>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</si>
  <si>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</si>
  <si>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Защита строительных конструкций и оборудования от коррозии</t>
  </si>
  <si>
    <t xml:space="preserve">    Стекольные, обойные и облицовочные работы (ремонтно-строительные)</t>
  </si>
  <si>
    <t xml:space="preserve">    Крыши, кровли (ремонтно-строительные)</t>
  </si>
  <si>
    <t xml:space="preserve">    Проемы (ремонтно-строительные)</t>
  </si>
  <si>
    <t xml:space="preserve">    Строительные металлические конструкции</t>
  </si>
  <si>
    <t xml:space="preserve">    Полы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</si>
  <si>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</si>
  <si>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</si>
  <si>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</si>
  <si>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</si>
  <si>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</si>
  <si>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</si>
  <si>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</si>
  <si>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</si>
  <si>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</si>
  <si>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</si>
  <si>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</si>
  <si>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</si>
  <si>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</si>
  <si>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</si>
  <si>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</si>
  <si>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</si>
  <si>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</si>
  <si>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</si>
  <si>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</si>
  <si>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</si>
  <si>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</si>
  <si>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</si>
  <si>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</si>
  <si>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</si>
  <si>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</si>
  <si>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</si>
  <si>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</si>
  <si>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</si>
  <si>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</si>
  <si>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</si>
  <si>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</si>
  <si>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</si>
  <si>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</si>
  <si>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</si>
  <si>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</si>
  <si>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</si>
  <si>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449
</t>
  </si>
  <si>
    <t>ГК ЕТО, пост.№ 4/1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</si>
  <si>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</si>
  <si>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</si>
  <si>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</si>
  <si>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</si>
  <si>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</si>
  <si>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</si>
  <si>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</si>
  <si>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</si>
  <si>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</si>
  <si>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</si>
  <si>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</si>
  <si>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</si>
  <si>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</si>
  <si>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</si>
  <si>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</si>
  <si>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</si>
  <si>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</si>
  <si>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</si>
  <si>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</si>
  <si>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</si>
  <si>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</si>
  <si>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</si>
  <si>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</si>
  <si>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</si>
  <si>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</si>
  <si>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</si>
  <si>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</si>
  <si>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</si>
  <si>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</si>
  <si>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</si>
  <si>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</si>
  <si>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</si>
  <si>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</si>
  <si>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</si>
  <si>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</si>
  <si>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</si>
  <si>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</si>
  <si>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</si>
  <si>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</si>
  <si>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101-0782</t>
  </si>
  <si>
    <t>Поковки из квадратных заготовок, масса: 1,8 кг</t>
  </si>
  <si>
    <t xml:space="preserve">10190
</t>
  </si>
  <si>
    <t xml:space="preserve">49984,67
</t>
  </si>
  <si>
    <t>ГК ЕТО №4/1 от 31.01.2014 г., п.117</t>
  </si>
  <si>
    <t>101-0812</t>
  </si>
  <si>
    <t>Проволока стальная низкоуглеродистая разного назначения оцинкованная диаметром: 1,6 мм</t>
  </si>
  <si>
    <t xml:space="preserve">16240
</t>
  </si>
  <si>
    <t xml:space="preserve">33804,72
</t>
  </si>
  <si>
    <t>08.05.0192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</si>
  <si>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</si>
  <si>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</si>
  <si>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</si>
  <si>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</si>
  <si>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</si>
  <si>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</si>
  <si>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101-1480</t>
  </si>
  <si>
    <t>Шурупы с полукруглой головкой: 3,5х35 мм</t>
  </si>
  <si>
    <t xml:space="preserve">11540
</t>
  </si>
  <si>
    <t xml:space="preserve">49728,47
</t>
  </si>
  <si>
    <t>08.05.1504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</si>
  <si>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</si>
  <si>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</si>
  <si>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</si>
  <si>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</si>
  <si>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</si>
  <si>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</si>
  <si>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</si>
  <si>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</si>
  <si>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</si>
  <si>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</si>
  <si>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</si>
  <si>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</si>
  <si>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</si>
  <si>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</si>
  <si>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</si>
  <si>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</si>
  <si>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</si>
  <si>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</si>
  <si>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</si>
  <si>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</si>
  <si>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</si>
  <si>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101-1714</t>
  </si>
  <si>
    <t>Болты с гайками и шайбами строительные</t>
  </si>
  <si>
    <t xml:space="preserve">17290
</t>
  </si>
  <si>
    <t xml:space="preserve">45086,63
</t>
  </si>
  <si>
    <t>ГК ЕТО №4/1 от 31.01.2014 г., п.139</t>
  </si>
  <si>
    <t>101-1757</t>
  </si>
  <si>
    <t>Ветошь</t>
  </si>
  <si>
    <t xml:space="preserve">7,02
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</si>
  <si>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</si>
  <si>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</si>
  <si>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</si>
  <si>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</si>
  <si>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</si>
  <si>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</si>
  <si>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</si>
  <si>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</si>
  <si>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</si>
  <si>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</si>
  <si>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</si>
  <si>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</si>
  <si>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101-2004</t>
  </si>
  <si>
    <t>Пружины</t>
  </si>
  <si>
    <t xml:space="preserve">компл.
</t>
  </si>
  <si>
    <t xml:space="preserve">18
</t>
  </si>
  <si>
    <t xml:space="preserve">33,4
</t>
  </si>
  <si>
    <t>08.06.402</t>
  </si>
  <si>
    <t>101-2450</t>
  </si>
  <si>
    <t>Манжеты резиновые к унитазу</t>
  </si>
  <si>
    <t xml:space="preserve">шт.
</t>
  </si>
  <si>
    <t xml:space="preserve">4,67
</t>
  </si>
  <si>
    <t xml:space="preserve">5,79
</t>
  </si>
  <si>
    <t>Среднее (21.06.018, 21.06.019)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</si>
  <si>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</si>
  <si>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</si>
  <si>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</si>
  <si>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</si>
  <si>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</si>
  <si>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</si>
  <si>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</si>
  <si>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</si>
  <si>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</si>
  <si>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</si>
  <si>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</si>
  <si>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</si>
  <si>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</si>
  <si>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</si>
  <si>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</si>
  <si>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</si>
  <si>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103-1459</t>
  </si>
  <si>
    <t>Трубы металлополимерные многослойные для горячего водоснабжения, давлением 1 МПа (10 кгс/см2), для температуры до 95 градусов С, диаметром: 20 мм</t>
  </si>
  <si>
    <t xml:space="preserve">22,44
</t>
  </si>
  <si>
    <t xml:space="preserve">45,69
</t>
  </si>
  <si>
    <t>Среднее (15.02.346,15.02.351,15.02.370.1)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</si>
  <si>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</si>
  <si>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</si>
  <si>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</si>
  <si>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</si>
  <si>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</si>
  <si>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</si>
  <si>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</si>
  <si>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</si>
  <si>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</si>
  <si>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</si>
  <si>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203-0344</t>
  </si>
  <si>
    <t>Доски для покрытия полов со шпунтом и гребнем из древесины антисептированные тип: ДП-27 толщиной 27 мм, шириной без гребня от 100 до 140 мм</t>
  </si>
  <si>
    <t xml:space="preserve">2450
</t>
  </si>
  <si>
    <t xml:space="preserve">13306,63
</t>
  </si>
  <si>
    <t>ГК ЕТО №4/1 от 31.01.2014 г., п.241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</si>
  <si>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</si>
  <si>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</si>
  <si>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</si>
  <si>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</si>
  <si>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</si>
  <si>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411-0001</t>
  </si>
  <si>
    <t>Вода</t>
  </si>
  <si>
    <t xml:space="preserve">3,11
</t>
  </si>
  <si>
    <t xml:space="preserve">21,79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</si>
  <si>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</si>
  <si>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</si>
  <si>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</si>
  <si>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</si>
  <si>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</si>
  <si>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ТСЦ-101-2318</t>
  </si>
  <si>
    <t>Натрий хлористый технический</t>
  </si>
  <si>
    <t xml:space="preserve">11011
</t>
  </si>
  <si>
    <t xml:space="preserve">3110,3
</t>
  </si>
  <si>
    <t>ТСЦ-103-0017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</si>
  <si>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</si>
  <si>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</si>
  <si>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</si>
  <si>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ТСЦ-302-1237</t>
  </si>
  <si>
    <t>Сгоны стальные с муфтой и контргайкой, диаметром: 20 мм</t>
  </si>
  <si>
    <t xml:space="preserve">18,6
</t>
  </si>
  <si>
    <t xml:space="preserve">34,48
</t>
  </si>
  <si>
    <t>ТСЦ-302-1338</t>
  </si>
  <si>
    <t>Вентиль муфтовый запорный 15Б1П, диаметр 15 мм</t>
  </si>
  <si>
    <t xml:space="preserve">21,1
</t>
  </si>
  <si>
    <t xml:space="preserve">129,7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</si>
  <si>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</si>
  <si>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</si>
  <si>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</si>
  <si>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</si>
  <si>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ТСЦ-507-1974</t>
  </si>
  <si>
    <t>Отводы 90 град. с радиусом кривизны R=1,5 Ду на Ру до 16 МПа (160 кгс/см2), диаметром условного прохода: 50 мм, наружным диаметром 57 мм, толщиной стенки 4 мм</t>
  </si>
  <si>
    <t xml:space="preserve">53,68
</t>
  </si>
  <si>
    <t>ТСЦ-507-1977</t>
  </si>
  <si>
    <t>Отводы 90 град. с радиусом кривизны R=1,5 Ду на Ру до 16 МПа (160 кгс/см2), диаметром условного прохода: 65 мм, наружным диаметром 76 мм, толщиной стенки 5 мм</t>
  </si>
  <si>
    <t xml:space="preserve">29,7
</t>
  </si>
  <si>
    <t xml:space="preserve">85,66
</t>
  </si>
  <si>
    <t>ТСЦ-507-5007</t>
  </si>
  <si>
    <t>Муфта полипропиленовая соединительная диаметром 20 мм</t>
  </si>
  <si>
    <t xml:space="preserve">0,67
</t>
  </si>
  <si>
    <t xml:space="preserve">2,76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</si>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</sst>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63"/>
  <sheetViews>
    <sheetView showGridLines="0" tabSelected="1" topLeftCell="D133" workbookViewId="0">
      <selection activeCell="V20" sqref="V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59.62</v>
      </c>
      <c r="X14" s="27">
        <v>59.62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1.04</v>
      </c>
      <c r="X15" s="27">
        <v>1.04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542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3407.32/1000</f>
        <v>3.4073200000000003</v>
      </c>
      <c r="I27" s="85"/>
      <c r="J27" s="35" t="s">
        <v>6</v>
      </c>
      <c r="K27" s="86">
        <f>22841.45/1000</f>
        <v>22.841450000000002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6.0659999999999999E-2</v>
      </c>
      <c r="I30" s="85"/>
      <c r="J30" s="35" t="s">
        <v>8</v>
      </c>
      <c r="K30" s="86">
        <f>(X14+X15)/1000</f>
        <v>6.0659999999999999E-2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669</v>
      </c>
      <c r="Z30" s="71">
        <v>627</v>
      </c>
      <c r="AA30" s="71">
        <v>402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669/1000</f>
        <v>0.66900000000000004</v>
      </c>
      <c r="I31" s="85"/>
      <c r="J31" s="35" t="s">
        <v>6</v>
      </c>
      <c r="K31" s="86">
        <f>7377/1000</f>
        <v>7.3769999999999998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7377</v>
      </c>
      <c r="Z31" s="72">
        <v>5898</v>
      </c>
      <c r="AA31" s="72">
        <v>3539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15810.14</v>
      </c>
      <c r="F42" s="137" t="s">
        <v>76</v>
      </c>
      <c r="G42" s="136">
        <v>195.41</v>
      </c>
      <c r="H42" s="136" t="s">
        <v>77</v>
      </c>
      <c r="I42" s="136" t="s">
        <v>78</v>
      </c>
      <c r="J42" s="136">
        <v>1</v>
      </c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>
        <v>4</v>
      </c>
    </row>
    <row r="43" spans="1:22" ht="34.200000000000003" x14ac:dyDescent="0.25">
      <c r="A43" s="132">
        <v>2</v>
      </c>
      <c r="B43" s="133">
        <v>2</v>
      </c>
      <c r="C43" s="134" t="s">
        <v>82</v>
      </c>
      <c r="D43" s="135" t="s">
        <v>83</v>
      </c>
      <c r="E43" s="136">
        <v>26.3</v>
      </c>
      <c r="F43" s="137" t="s">
        <v>84</v>
      </c>
      <c r="G43" s="136"/>
      <c r="H43" s="136">
        <v>26</v>
      </c>
      <c r="I43" s="136" t="s">
        <v>85</v>
      </c>
      <c r="J43" s="136"/>
      <c r="K43" s="136">
        <v>121</v>
      </c>
      <c r="L43" s="137" t="s">
        <v>86</v>
      </c>
      <c r="M43" s="137"/>
      <c r="N43" s="137" t="s">
        <v>87</v>
      </c>
      <c r="O43" s="137"/>
      <c r="P43" s="137"/>
      <c r="Q43" s="137"/>
      <c r="R43" s="137"/>
      <c r="S43" s="137"/>
      <c r="T43" s="137"/>
      <c r="U43" s="137"/>
      <c r="V43" s="137"/>
    </row>
    <row r="44" spans="1:22" ht="18.45" customHeight="1" x14ac:dyDescent="0.25">
      <c r="A44" s="130" t="s">
        <v>88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2">
        <v>3</v>
      </c>
      <c r="B45" s="133">
        <v>3</v>
      </c>
      <c r="C45" s="134" t="s">
        <v>89</v>
      </c>
      <c r="D45" s="135" t="s">
        <v>90</v>
      </c>
      <c r="E45" s="136">
        <v>1010.59</v>
      </c>
      <c r="F45" s="137" t="s">
        <v>91</v>
      </c>
      <c r="G45" s="136">
        <v>5.16</v>
      </c>
      <c r="H45" s="136" t="s">
        <v>92</v>
      </c>
      <c r="I45" s="136" t="s">
        <v>93</v>
      </c>
      <c r="J45" s="136"/>
      <c r="K45" s="136" t="s">
        <v>94</v>
      </c>
      <c r="L45" s="137" t="s">
        <v>95</v>
      </c>
      <c r="M45" s="137"/>
      <c r="N45" s="137" t="s">
        <v>81</v>
      </c>
      <c r="O45" s="137"/>
      <c r="P45" s="137"/>
      <c r="Q45" s="137"/>
      <c r="R45" s="137"/>
      <c r="S45" s="137"/>
      <c r="T45" s="137"/>
      <c r="U45" s="137"/>
      <c r="V45" s="137"/>
    </row>
    <row r="46" spans="1:22" ht="18.45" customHeight="1" x14ac:dyDescent="0.25">
      <c r="A46" s="130" t="s">
        <v>96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102.6" x14ac:dyDescent="0.25">
      <c r="A47" s="132">
        <v>4</v>
      </c>
      <c r="B47" s="133">
        <v>4</v>
      </c>
      <c r="C47" s="134" t="s">
        <v>97</v>
      </c>
      <c r="D47" s="135" t="s">
        <v>98</v>
      </c>
      <c r="E47" s="136">
        <v>4434.8999999999996</v>
      </c>
      <c r="F47" s="137" t="s">
        <v>99</v>
      </c>
      <c r="G47" s="136">
        <v>75.52</v>
      </c>
      <c r="H47" s="136" t="s">
        <v>100</v>
      </c>
      <c r="I47" s="136" t="s">
        <v>101</v>
      </c>
      <c r="J47" s="136">
        <v>2</v>
      </c>
      <c r="K47" s="136" t="s">
        <v>102</v>
      </c>
      <c r="L47" s="137" t="s">
        <v>103</v>
      </c>
      <c r="M47" s="137"/>
      <c r="N47" s="137" t="s">
        <v>81</v>
      </c>
      <c r="O47" s="137"/>
      <c r="P47" s="137"/>
      <c r="Q47" s="137"/>
      <c r="R47" s="137"/>
      <c r="S47" s="137"/>
      <c r="T47" s="137"/>
      <c r="U47" s="137"/>
      <c r="V47" s="137">
        <v>12</v>
      </c>
    </row>
    <row r="48" spans="1:22" ht="45.6" x14ac:dyDescent="0.25">
      <c r="A48" s="132">
        <v>5</v>
      </c>
      <c r="B48" s="133">
        <v>5</v>
      </c>
      <c r="C48" s="134" t="s">
        <v>104</v>
      </c>
      <c r="D48" s="135" t="s">
        <v>105</v>
      </c>
      <c r="E48" s="136">
        <v>0.67</v>
      </c>
      <c r="F48" s="137" t="s">
        <v>106</v>
      </c>
      <c r="G48" s="136"/>
      <c r="H48" s="136">
        <v>1</v>
      </c>
      <c r="I48" s="136" t="s">
        <v>107</v>
      </c>
      <c r="J48" s="136"/>
      <c r="K48" s="136">
        <v>3</v>
      </c>
      <c r="L48" s="137" t="s">
        <v>108</v>
      </c>
      <c r="M48" s="137"/>
      <c r="N48" s="137" t="s">
        <v>87</v>
      </c>
      <c r="O48" s="137"/>
      <c r="P48" s="137"/>
      <c r="Q48" s="137"/>
      <c r="R48" s="137"/>
      <c r="S48" s="137"/>
      <c r="T48" s="137"/>
      <c r="U48" s="137"/>
      <c r="V48" s="137"/>
    </row>
    <row r="49" spans="1:22" ht="68.400000000000006" x14ac:dyDescent="0.25">
      <c r="A49" s="138">
        <v>6</v>
      </c>
      <c r="B49" s="139">
        <v>6</v>
      </c>
      <c r="C49" s="140" t="s">
        <v>109</v>
      </c>
      <c r="D49" s="141" t="s">
        <v>110</v>
      </c>
      <c r="E49" s="142">
        <v>13.69</v>
      </c>
      <c r="F49" s="143">
        <v>13.69</v>
      </c>
      <c r="G49" s="142"/>
      <c r="H49" s="142" t="s">
        <v>111</v>
      </c>
      <c r="I49" s="142">
        <v>1</v>
      </c>
      <c r="J49" s="142"/>
      <c r="K49" s="142" t="s">
        <v>112</v>
      </c>
      <c r="L49" s="143">
        <v>15</v>
      </c>
      <c r="M49" s="143"/>
      <c r="N49" s="143" t="s">
        <v>81</v>
      </c>
      <c r="O49" s="143"/>
      <c r="P49" s="143"/>
      <c r="Q49" s="143"/>
      <c r="R49" s="143"/>
      <c r="S49" s="143"/>
      <c r="T49" s="143"/>
      <c r="U49" s="143"/>
      <c r="V49" s="143"/>
    </row>
    <row r="50" spans="1:22" ht="19.350000000000001" customHeight="1" x14ac:dyDescent="0.25">
      <c r="A50" s="128" t="s">
        <v>113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114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7</v>
      </c>
      <c r="B52" s="133">
        <v>7</v>
      </c>
      <c r="C52" s="134" t="s">
        <v>74</v>
      </c>
      <c r="D52" s="135" t="s">
        <v>115</v>
      </c>
      <c r="E52" s="136">
        <v>15810.14</v>
      </c>
      <c r="F52" s="137" t="s">
        <v>76</v>
      </c>
      <c r="G52" s="136">
        <v>195.41</v>
      </c>
      <c r="H52" s="136" t="s">
        <v>116</v>
      </c>
      <c r="I52" s="136" t="s">
        <v>117</v>
      </c>
      <c r="J52" s="136"/>
      <c r="K52" s="136" t="s">
        <v>118</v>
      </c>
      <c r="L52" s="137" t="s">
        <v>119</v>
      </c>
      <c r="M52" s="137"/>
      <c r="N52" s="137" t="s">
        <v>81</v>
      </c>
      <c r="O52" s="137"/>
      <c r="P52" s="137"/>
      <c r="Q52" s="137"/>
      <c r="R52" s="137"/>
      <c r="S52" s="137"/>
      <c r="T52" s="137"/>
      <c r="U52" s="137"/>
      <c r="V52" s="137">
        <v>1</v>
      </c>
    </row>
    <row r="53" spans="1:22" ht="34.200000000000003" x14ac:dyDescent="0.25">
      <c r="A53" s="132">
        <v>8</v>
      </c>
      <c r="B53" s="133">
        <v>8</v>
      </c>
      <c r="C53" s="134" t="s">
        <v>82</v>
      </c>
      <c r="D53" s="135" t="s">
        <v>120</v>
      </c>
      <c r="E53" s="136">
        <v>26.3</v>
      </c>
      <c r="F53" s="137" t="s">
        <v>84</v>
      </c>
      <c r="G53" s="136"/>
      <c r="H53" s="136">
        <v>13</v>
      </c>
      <c r="I53" s="136" t="s">
        <v>121</v>
      </c>
      <c r="J53" s="136"/>
      <c r="K53" s="136">
        <v>60</v>
      </c>
      <c r="L53" s="137" t="s">
        <v>122</v>
      </c>
      <c r="M53" s="137"/>
      <c r="N53" s="137" t="s">
        <v>87</v>
      </c>
      <c r="O53" s="137"/>
      <c r="P53" s="137"/>
      <c r="Q53" s="137"/>
      <c r="R53" s="137"/>
      <c r="S53" s="137"/>
      <c r="T53" s="137"/>
      <c r="U53" s="137"/>
      <c r="V53" s="137"/>
    </row>
    <row r="54" spans="1:22" ht="18.45" customHeight="1" x14ac:dyDescent="0.25">
      <c r="A54" s="130" t="s">
        <v>73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68.400000000000006" x14ac:dyDescent="0.25">
      <c r="A55" s="132">
        <v>9</v>
      </c>
      <c r="B55" s="133">
        <v>9</v>
      </c>
      <c r="C55" s="134" t="s">
        <v>74</v>
      </c>
      <c r="D55" s="135" t="s">
        <v>115</v>
      </c>
      <c r="E55" s="136">
        <v>15810.14</v>
      </c>
      <c r="F55" s="137" t="s">
        <v>76</v>
      </c>
      <c r="G55" s="136">
        <v>195.41</v>
      </c>
      <c r="H55" s="136" t="s">
        <v>116</v>
      </c>
      <c r="I55" s="136" t="s">
        <v>117</v>
      </c>
      <c r="J55" s="136"/>
      <c r="K55" s="136" t="s">
        <v>118</v>
      </c>
      <c r="L55" s="137" t="s">
        <v>119</v>
      </c>
      <c r="M55" s="137"/>
      <c r="N55" s="137" t="s">
        <v>81</v>
      </c>
      <c r="O55" s="137"/>
      <c r="P55" s="137"/>
      <c r="Q55" s="137"/>
      <c r="R55" s="137"/>
      <c r="S55" s="137"/>
      <c r="T55" s="137"/>
      <c r="U55" s="137"/>
      <c r="V55" s="137">
        <v>1</v>
      </c>
    </row>
    <row r="56" spans="1:22" ht="34.200000000000003" x14ac:dyDescent="0.25">
      <c r="A56" s="138">
        <v>10</v>
      </c>
      <c r="B56" s="139">
        <v>10</v>
      </c>
      <c r="C56" s="140" t="s">
        <v>82</v>
      </c>
      <c r="D56" s="141" t="s">
        <v>120</v>
      </c>
      <c r="E56" s="142">
        <v>26.3</v>
      </c>
      <c r="F56" s="143" t="s">
        <v>84</v>
      </c>
      <c r="G56" s="142"/>
      <c r="H56" s="142">
        <v>13</v>
      </c>
      <c r="I56" s="142" t="s">
        <v>121</v>
      </c>
      <c r="J56" s="142"/>
      <c r="K56" s="142">
        <v>60</v>
      </c>
      <c r="L56" s="143" t="s">
        <v>122</v>
      </c>
      <c r="M56" s="143"/>
      <c r="N56" s="143" t="s">
        <v>87</v>
      </c>
      <c r="O56" s="143"/>
      <c r="P56" s="143"/>
      <c r="Q56" s="143"/>
      <c r="R56" s="143"/>
      <c r="S56" s="143"/>
      <c r="T56" s="143"/>
      <c r="U56" s="143"/>
      <c r="V56" s="143"/>
    </row>
    <row r="57" spans="1:22" ht="19.350000000000001" customHeight="1" x14ac:dyDescent="0.25">
      <c r="A57" s="128" t="s">
        <v>123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124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2">
        <v>11</v>
      </c>
      <c r="B59" s="133">
        <v>11</v>
      </c>
      <c r="C59" s="134" t="s">
        <v>74</v>
      </c>
      <c r="D59" s="135" t="s">
        <v>115</v>
      </c>
      <c r="E59" s="136">
        <v>15810.14</v>
      </c>
      <c r="F59" s="137" t="s">
        <v>76</v>
      </c>
      <c r="G59" s="136">
        <v>195.41</v>
      </c>
      <c r="H59" s="136" t="s">
        <v>116</v>
      </c>
      <c r="I59" s="136" t="s">
        <v>117</v>
      </c>
      <c r="J59" s="136"/>
      <c r="K59" s="136" t="s">
        <v>118</v>
      </c>
      <c r="L59" s="137" t="s">
        <v>119</v>
      </c>
      <c r="M59" s="137"/>
      <c r="N59" s="137" t="s">
        <v>81</v>
      </c>
      <c r="O59" s="137"/>
      <c r="P59" s="137"/>
      <c r="Q59" s="137"/>
      <c r="R59" s="137"/>
      <c r="S59" s="137"/>
      <c r="T59" s="137"/>
      <c r="U59" s="137"/>
      <c r="V59" s="137">
        <v>1</v>
      </c>
    </row>
    <row r="60" spans="1:22" ht="34.200000000000003" x14ac:dyDescent="0.25">
      <c r="A60" s="132">
        <v>12</v>
      </c>
      <c r="B60" s="133">
        <v>12</v>
      </c>
      <c r="C60" s="134" t="s">
        <v>82</v>
      </c>
      <c r="D60" s="135" t="s">
        <v>120</v>
      </c>
      <c r="E60" s="136">
        <v>26.3</v>
      </c>
      <c r="F60" s="137" t="s">
        <v>84</v>
      </c>
      <c r="G60" s="136"/>
      <c r="H60" s="136">
        <v>13</v>
      </c>
      <c r="I60" s="136" t="s">
        <v>121</v>
      </c>
      <c r="J60" s="136"/>
      <c r="K60" s="136">
        <v>60</v>
      </c>
      <c r="L60" s="137" t="s">
        <v>122</v>
      </c>
      <c r="M60" s="137"/>
      <c r="N60" s="137" t="s">
        <v>87</v>
      </c>
      <c r="O60" s="137"/>
      <c r="P60" s="137"/>
      <c r="Q60" s="137"/>
      <c r="R60" s="137"/>
      <c r="S60" s="137"/>
      <c r="T60" s="137"/>
      <c r="U60" s="137"/>
      <c r="V60" s="137"/>
    </row>
    <row r="61" spans="1:22" ht="79.8" x14ac:dyDescent="0.25">
      <c r="A61" s="132">
        <v>13</v>
      </c>
      <c r="B61" s="133">
        <v>13</v>
      </c>
      <c r="C61" s="134" t="s">
        <v>125</v>
      </c>
      <c r="D61" s="135" t="s">
        <v>126</v>
      </c>
      <c r="E61" s="136">
        <v>5013.63</v>
      </c>
      <c r="F61" s="137" t="s">
        <v>127</v>
      </c>
      <c r="G61" s="136" t="s">
        <v>128</v>
      </c>
      <c r="H61" s="136" t="s">
        <v>129</v>
      </c>
      <c r="I61" s="136" t="s">
        <v>130</v>
      </c>
      <c r="J61" s="136">
        <v>11</v>
      </c>
      <c r="K61" s="136" t="s">
        <v>131</v>
      </c>
      <c r="L61" s="137" t="s">
        <v>132</v>
      </c>
      <c r="M61" s="137"/>
      <c r="N61" s="137" t="s">
        <v>81</v>
      </c>
      <c r="O61" s="137"/>
      <c r="P61" s="137"/>
      <c r="Q61" s="137"/>
      <c r="R61" s="137"/>
      <c r="S61" s="137"/>
      <c r="T61" s="137"/>
      <c r="U61" s="137"/>
      <c r="V61" s="137" t="s">
        <v>133</v>
      </c>
    </row>
    <row r="62" spans="1:22" ht="68.400000000000006" x14ac:dyDescent="0.25">
      <c r="A62" s="138">
        <v>14</v>
      </c>
      <c r="B62" s="139">
        <v>14</v>
      </c>
      <c r="C62" s="140" t="s">
        <v>134</v>
      </c>
      <c r="D62" s="141" t="s">
        <v>105</v>
      </c>
      <c r="E62" s="142">
        <v>29.7</v>
      </c>
      <c r="F62" s="143" t="s">
        <v>135</v>
      </c>
      <c r="G62" s="142"/>
      <c r="H62" s="142">
        <v>30</v>
      </c>
      <c r="I62" s="142" t="s">
        <v>136</v>
      </c>
      <c r="J62" s="142"/>
      <c r="K62" s="142">
        <v>86</v>
      </c>
      <c r="L62" s="143" t="s">
        <v>137</v>
      </c>
      <c r="M62" s="143"/>
      <c r="N62" s="143" t="s">
        <v>87</v>
      </c>
      <c r="O62" s="143"/>
      <c r="P62" s="143"/>
      <c r="Q62" s="143"/>
      <c r="R62" s="143"/>
      <c r="S62" s="143"/>
      <c r="T62" s="143"/>
      <c r="U62" s="143"/>
      <c r="V62" s="143"/>
    </row>
    <row r="63" spans="1:22" ht="19.350000000000001" customHeight="1" x14ac:dyDescent="0.25">
      <c r="A63" s="128" t="s">
        <v>138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18.45" customHeight="1" x14ac:dyDescent="0.25">
      <c r="A64" s="130" t="s">
        <v>114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57" x14ac:dyDescent="0.25">
      <c r="A65" s="138">
        <v>15</v>
      </c>
      <c r="B65" s="139">
        <v>15</v>
      </c>
      <c r="C65" s="140" t="s">
        <v>139</v>
      </c>
      <c r="D65" s="141" t="s">
        <v>90</v>
      </c>
      <c r="E65" s="142">
        <v>1469.57</v>
      </c>
      <c r="F65" s="143" t="s">
        <v>140</v>
      </c>
      <c r="G65" s="142" t="s">
        <v>141</v>
      </c>
      <c r="H65" s="142" t="s">
        <v>142</v>
      </c>
      <c r="I65" s="142" t="s">
        <v>143</v>
      </c>
      <c r="J65" s="142"/>
      <c r="K65" s="142" t="s">
        <v>144</v>
      </c>
      <c r="L65" s="143" t="s">
        <v>145</v>
      </c>
      <c r="M65" s="143"/>
      <c r="N65" s="143" t="s">
        <v>81</v>
      </c>
      <c r="O65" s="143"/>
      <c r="P65" s="143"/>
      <c r="Q65" s="143"/>
      <c r="R65" s="143"/>
      <c r="S65" s="143"/>
      <c r="T65" s="143"/>
      <c r="U65" s="143"/>
      <c r="V65" s="143"/>
    </row>
    <row r="66" spans="1:22" ht="19.350000000000001" customHeight="1" x14ac:dyDescent="0.25">
      <c r="A66" s="128" t="s">
        <v>146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</row>
    <row r="67" spans="1:22" ht="18.45" customHeight="1" x14ac:dyDescent="0.25">
      <c r="A67" s="130" t="s">
        <v>73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91.2" x14ac:dyDescent="0.25">
      <c r="A68" s="132">
        <v>16</v>
      </c>
      <c r="B68" s="133">
        <v>16</v>
      </c>
      <c r="C68" s="134" t="s">
        <v>147</v>
      </c>
      <c r="D68" s="135" t="s">
        <v>98</v>
      </c>
      <c r="E68" s="136">
        <v>1557.53</v>
      </c>
      <c r="F68" s="137" t="s">
        <v>148</v>
      </c>
      <c r="G68" s="136" t="s">
        <v>128</v>
      </c>
      <c r="H68" s="136" t="s">
        <v>149</v>
      </c>
      <c r="I68" s="136" t="s">
        <v>150</v>
      </c>
      <c r="J68" s="136">
        <v>5</v>
      </c>
      <c r="K68" s="136" t="s">
        <v>151</v>
      </c>
      <c r="L68" s="137" t="s">
        <v>152</v>
      </c>
      <c r="M68" s="137"/>
      <c r="N68" s="137" t="s">
        <v>81</v>
      </c>
      <c r="O68" s="137"/>
      <c r="P68" s="137"/>
      <c r="Q68" s="137"/>
      <c r="R68" s="137"/>
      <c r="S68" s="137"/>
      <c r="T68" s="137"/>
      <c r="U68" s="137"/>
      <c r="V68" s="137" t="s">
        <v>153</v>
      </c>
    </row>
    <row r="69" spans="1:22" ht="79.8" x14ac:dyDescent="0.25">
      <c r="A69" s="132">
        <v>17</v>
      </c>
      <c r="B69" s="133">
        <v>17</v>
      </c>
      <c r="C69" s="134" t="s">
        <v>154</v>
      </c>
      <c r="D69" s="135" t="s">
        <v>155</v>
      </c>
      <c r="E69" s="136">
        <v>28.4</v>
      </c>
      <c r="F69" s="137" t="s">
        <v>156</v>
      </c>
      <c r="G69" s="136"/>
      <c r="H69" s="136">
        <v>85</v>
      </c>
      <c r="I69" s="136" t="s">
        <v>157</v>
      </c>
      <c r="J69" s="136"/>
      <c r="K69" s="136">
        <v>283</v>
      </c>
      <c r="L69" s="137" t="s">
        <v>158</v>
      </c>
      <c r="M69" s="137"/>
      <c r="N69" s="137" t="s">
        <v>87</v>
      </c>
      <c r="O69" s="137"/>
      <c r="P69" s="137"/>
      <c r="Q69" s="137"/>
      <c r="R69" s="137"/>
      <c r="S69" s="137"/>
      <c r="T69" s="137"/>
      <c r="U69" s="137"/>
      <c r="V69" s="137"/>
    </row>
    <row r="70" spans="1:22" ht="68.400000000000006" x14ac:dyDescent="0.25">
      <c r="A70" s="138">
        <v>18</v>
      </c>
      <c r="B70" s="139">
        <v>18</v>
      </c>
      <c r="C70" s="140" t="s">
        <v>159</v>
      </c>
      <c r="D70" s="141" t="s">
        <v>105</v>
      </c>
      <c r="E70" s="142">
        <v>22.8</v>
      </c>
      <c r="F70" s="143" t="s">
        <v>160</v>
      </c>
      <c r="G70" s="142"/>
      <c r="H70" s="142">
        <v>23</v>
      </c>
      <c r="I70" s="142" t="s">
        <v>161</v>
      </c>
      <c r="J70" s="142"/>
      <c r="K70" s="142">
        <v>54</v>
      </c>
      <c r="L70" s="143" t="s">
        <v>162</v>
      </c>
      <c r="M70" s="143"/>
      <c r="N70" s="143" t="s">
        <v>87</v>
      </c>
      <c r="O70" s="143"/>
      <c r="P70" s="143"/>
      <c r="Q70" s="143"/>
      <c r="R70" s="143"/>
      <c r="S70" s="143"/>
      <c r="T70" s="143"/>
      <c r="U70" s="143"/>
      <c r="V70" s="143"/>
    </row>
    <row r="71" spans="1:22" ht="19.350000000000001" customHeight="1" x14ac:dyDescent="0.25">
      <c r="A71" s="128" t="s">
        <v>163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</row>
    <row r="72" spans="1:22" ht="18.45" customHeight="1" x14ac:dyDescent="0.25">
      <c r="A72" s="130" t="s">
        <v>164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79.8" x14ac:dyDescent="0.25">
      <c r="A73" s="132">
        <v>19</v>
      </c>
      <c r="B73" s="133">
        <v>19</v>
      </c>
      <c r="C73" s="134" t="s">
        <v>165</v>
      </c>
      <c r="D73" s="135" t="s">
        <v>166</v>
      </c>
      <c r="E73" s="136">
        <v>2435.67</v>
      </c>
      <c r="F73" s="137" t="s">
        <v>167</v>
      </c>
      <c r="G73" s="136" t="s">
        <v>168</v>
      </c>
      <c r="H73" s="136" t="s">
        <v>169</v>
      </c>
      <c r="I73" s="136" t="s">
        <v>170</v>
      </c>
      <c r="J73" s="136"/>
      <c r="K73" s="136" t="s">
        <v>171</v>
      </c>
      <c r="L73" s="137" t="s">
        <v>172</v>
      </c>
      <c r="M73" s="137"/>
      <c r="N73" s="137" t="s">
        <v>81</v>
      </c>
      <c r="O73" s="137"/>
      <c r="P73" s="137"/>
      <c r="Q73" s="137"/>
      <c r="R73" s="137"/>
      <c r="S73" s="137"/>
      <c r="T73" s="137"/>
      <c r="U73" s="137"/>
      <c r="V73" s="137">
        <v>1</v>
      </c>
    </row>
    <row r="74" spans="1:22" ht="45.6" x14ac:dyDescent="0.25">
      <c r="A74" s="138">
        <v>20</v>
      </c>
      <c r="B74" s="139">
        <v>20</v>
      </c>
      <c r="C74" s="140" t="s">
        <v>173</v>
      </c>
      <c r="D74" s="141" t="s">
        <v>105</v>
      </c>
      <c r="E74" s="142">
        <v>18.600000000000001</v>
      </c>
      <c r="F74" s="143" t="s">
        <v>174</v>
      </c>
      <c r="G74" s="142"/>
      <c r="H74" s="142">
        <v>19</v>
      </c>
      <c r="I74" s="142" t="s">
        <v>175</v>
      </c>
      <c r="J74" s="142"/>
      <c r="K74" s="142">
        <v>34</v>
      </c>
      <c r="L74" s="143" t="s">
        <v>176</v>
      </c>
      <c r="M74" s="143"/>
      <c r="N74" s="143" t="s">
        <v>87</v>
      </c>
      <c r="O74" s="143"/>
      <c r="P74" s="143"/>
      <c r="Q74" s="143"/>
      <c r="R74" s="143"/>
      <c r="S74" s="143"/>
      <c r="T74" s="143"/>
      <c r="U74" s="143"/>
      <c r="V74" s="143"/>
    </row>
    <row r="75" spans="1:22" ht="19.350000000000001" customHeight="1" x14ac:dyDescent="0.25">
      <c r="A75" s="128" t="s">
        <v>177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</row>
    <row r="76" spans="1:22" ht="18.45" customHeight="1" x14ac:dyDescent="0.25">
      <c r="A76" s="130" t="s">
        <v>96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57" x14ac:dyDescent="0.25">
      <c r="A77" s="132">
        <v>21</v>
      </c>
      <c r="B77" s="133">
        <v>21</v>
      </c>
      <c r="C77" s="134" t="s">
        <v>178</v>
      </c>
      <c r="D77" s="135" t="s">
        <v>179</v>
      </c>
      <c r="E77" s="136">
        <v>508.07</v>
      </c>
      <c r="F77" s="137" t="s">
        <v>180</v>
      </c>
      <c r="G77" s="136">
        <v>1.03</v>
      </c>
      <c r="H77" s="136" t="s">
        <v>181</v>
      </c>
      <c r="I77" s="136" t="s">
        <v>182</v>
      </c>
      <c r="J77" s="136"/>
      <c r="K77" s="136" t="s">
        <v>183</v>
      </c>
      <c r="L77" s="137" t="s">
        <v>184</v>
      </c>
      <c r="M77" s="137"/>
      <c r="N77" s="137" t="s">
        <v>81</v>
      </c>
      <c r="O77" s="137"/>
      <c r="P77" s="137"/>
      <c r="Q77" s="137"/>
      <c r="R77" s="137"/>
      <c r="S77" s="137"/>
      <c r="T77" s="137"/>
      <c r="U77" s="137"/>
      <c r="V77" s="137"/>
    </row>
    <row r="78" spans="1:22" ht="18.45" customHeight="1" x14ac:dyDescent="0.25">
      <c r="A78" s="130" t="s">
        <v>185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57" x14ac:dyDescent="0.25">
      <c r="A79" s="132">
        <v>22</v>
      </c>
      <c r="B79" s="133">
        <v>22</v>
      </c>
      <c r="C79" s="134" t="s">
        <v>178</v>
      </c>
      <c r="D79" s="135" t="s">
        <v>98</v>
      </c>
      <c r="E79" s="136">
        <v>508.07</v>
      </c>
      <c r="F79" s="137" t="s">
        <v>180</v>
      </c>
      <c r="G79" s="136">
        <v>1.03</v>
      </c>
      <c r="H79" s="136" t="s">
        <v>186</v>
      </c>
      <c r="I79" s="136" t="s">
        <v>187</v>
      </c>
      <c r="J79" s="136"/>
      <c r="K79" s="136" t="s">
        <v>188</v>
      </c>
      <c r="L79" s="137" t="s">
        <v>189</v>
      </c>
      <c r="M79" s="137"/>
      <c r="N79" s="137" t="s">
        <v>81</v>
      </c>
      <c r="O79" s="137"/>
      <c r="P79" s="137"/>
      <c r="Q79" s="137"/>
      <c r="R79" s="137"/>
      <c r="S79" s="137"/>
      <c r="T79" s="137"/>
      <c r="U79" s="137"/>
      <c r="V79" s="137"/>
    </row>
    <row r="80" spans="1:22" ht="18.45" customHeight="1" x14ac:dyDescent="0.25">
      <c r="A80" s="130" t="s">
        <v>88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68.400000000000006" x14ac:dyDescent="0.25">
      <c r="A81" s="132">
        <v>23</v>
      </c>
      <c r="B81" s="133">
        <v>23</v>
      </c>
      <c r="C81" s="134" t="s">
        <v>190</v>
      </c>
      <c r="D81" s="135" t="s">
        <v>90</v>
      </c>
      <c r="E81" s="136">
        <v>3278.24</v>
      </c>
      <c r="F81" s="137" t="s">
        <v>191</v>
      </c>
      <c r="G81" s="136">
        <v>14.45</v>
      </c>
      <c r="H81" s="136" t="s">
        <v>192</v>
      </c>
      <c r="I81" s="136" t="s">
        <v>193</v>
      </c>
      <c r="J81" s="136"/>
      <c r="K81" s="136" t="s">
        <v>194</v>
      </c>
      <c r="L81" s="137" t="s">
        <v>195</v>
      </c>
      <c r="M81" s="137"/>
      <c r="N81" s="137" t="s">
        <v>81</v>
      </c>
      <c r="O81" s="137"/>
      <c r="P81" s="137"/>
      <c r="Q81" s="137"/>
      <c r="R81" s="137"/>
      <c r="S81" s="137"/>
      <c r="T81" s="137"/>
      <c r="U81" s="137"/>
      <c r="V81" s="137">
        <v>1</v>
      </c>
    </row>
    <row r="82" spans="1:22" ht="68.400000000000006" x14ac:dyDescent="0.25">
      <c r="A82" s="132">
        <v>24</v>
      </c>
      <c r="B82" s="133">
        <v>24</v>
      </c>
      <c r="C82" s="134" t="s">
        <v>196</v>
      </c>
      <c r="D82" s="135" t="s">
        <v>197</v>
      </c>
      <c r="E82" s="136">
        <v>607.88</v>
      </c>
      <c r="F82" s="137">
        <v>601.03</v>
      </c>
      <c r="G82" s="136" t="s">
        <v>198</v>
      </c>
      <c r="H82" s="136" t="s">
        <v>199</v>
      </c>
      <c r="I82" s="136">
        <v>12</v>
      </c>
      <c r="J82" s="136"/>
      <c r="K82" s="136" t="s">
        <v>200</v>
      </c>
      <c r="L82" s="137">
        <v>132</v>
      </c>
      <c r="M82" s="137"/>
      <c r="N82" s="137" t="s">
        <v>81</v>
      </c>
      <c r="O82" s="137"/>
      <c r="P82" s="137"/>
      <c r="Q82" s="137"/>
      <c r="R82" s="137"/>
      <c r="S82" s="137"/>
      <c r="T82" s="137"/>
      <c r="U82" s="137"/>
      <c r="V82" s="137">
        <v>1</v>
      </c>
    </row>
    <row r="83" spans="1:22" ht="18.45" customHeight="1" x14ac:dyDescent="0.25">
      <c r="A83" s="130" t="s">
        <v>96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57" x14ac:dyDescent="0.25">
      <c r="A84" s="132">
        <v>25</v>
      </c>
      <c r="B84" s="133">
        <v>25</v>
      </c>
      <c r="C84" s="134" t="s">
        <v>178</v>
      </c>
      <c r="D84" s="135" t="s">
        <v>98</v>
      </c>
      <c r="E84" s="136">
        <v>508.07</v>
      </c>
      <c r="F84" s="137" t="s">
        <v>180</v>
      </c>
      <c r="G84" s="136">
        <v>1.03</v>
      </c>
      <c r="H84" s="136" t="s">
        <v>186</v>
      </c>
      <c r="I84" s="136" t="s">
        <v>187</v>
      </c>
      <c r="J84" s="136"/>
      <c r="K84" s="136" t="s">
        <v>188</v>
      </c>
      <c r="L84" s="137" t="s">
        <v>189</v>
      </c>
      <c r="M84" s="137"/>
      <c r="N84" s="137" t="s">
        <v>81</v>
      </c>
      <c r="O84" s="137"/>
      <c r="P84" s="137"/>
      <c r="Q84" s="137"/>
      <c r="R84" s="137"/>
      <c r="S84" s="137"/>
      <c r="T84" s="137"/>
      <c r="U84" s="137"/>
      <c r="V84" s="137"/>
    </row>
    <row r="85" spans="1:22" ht="18.45" customHeight="1" x14ac:dyDescent="0.25">
      <c r="A85" s="130" t="s">
        <v>201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1:22" ht="68.400000000000006" x14ac:dyDescent="0.25">
      <c r="A86" s="132">
        <v>26</v>
      </c>
      <c r="B86" s="133">
        <v>26</v>
      </c>
      <c r="C86" s="134" t="s">
        <v>202</v>
      </c>
      <c r="D86" s="135" t="s">
        <v>203</v>
      </c>
      <c r="E86" s="136">
        <v>5.36</v>
      </c>
      <c r="F86" s="137">
        <v>2.16</v>
      </c>
      <c r="G86" s="136" t="s">
        <v>204</v>
      </c>
      <c r="H86" s="136" t="s">
        <v>205</v>
      </c>
      <c r="I86" s="136">
        <v>216</v>
      </c>
      <c r="J86" s="136" t="s">
        <v>206</v>
      </c>
      <c r="K86" s="136" t="s">
        <v>207</v>
      </c>
      <c r="L86" s="137">
        <v>2377</v>
      </c>
      <c r="M86" s="137"/>
      <c r="N86" s="137" t="s">
        <v>81</v>
      </c>
      <c r="O86" s="137"/>
      <c r="P86" s="137"/>
      <c r="Q86" s="137"/>
      <c r="R86" s="137"/>
      <c r="S86" s="137"/>
      <c r="T86" s="137"/>
      <c r="U86" s="137"/>
      <c r="V86" s="137" t="s">
        <v>208</v>
      </c>
    </row>
    <row r="87" spans="1:22" ht="34.200000000000003" x14ac:dyDescent="0.25">
      <c r="A87" s="138">
        <v>27</v>
      </c>
      <c r="B87" s="139">
        <v>27</v>
      </c>
      <c r="C87" s="140" t="s">
        <v>209</v>
      </c>
      <c r="D87" s="141" t="s">
        <v>210</v>
      </c>
      <c r="E87" s="142">
        <v>11011</v>
      </c>
      <c r="F87" s="143" t="s">
        <v>211</v>
      </c>
      <c r="G87" s="142"/>
      <c r="H87" s="142">
        <v>110</v>
      </c>
      <c r="I87" s="142" t="s">
        <v>212</v>
      </c>
      <c r="J87" s="142"/>
      <c r="K87" s="142">
        <v>31</v>
      </c>
      <c r="L87" s="143" t="s">
        <v>213</v>
      </c>
      <c r="M87" s="143"/>
      <c r="N87" s="143" t="s">
        <v>87</v>
      </c>
      <c r="O87" s="143"/>
      <c r="P87" s="143"/>
      <c r="Q87" s="143"/>
      <c r="R87" s="143"/>
      <c r="S87" s="143"/>
      <c r="T87" s="143"/>
      <c r="U87" s="143"/>
      <c r="V87" s="143"/>
    </row>
    <row r="88" spans="1:22" ht="19.350000000000001" customHeight="1" x14ac:dyDescent="0.25">
      <c r="A88" s="128" t="s">
        <v>214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</row>
    <row r="89" spans="1:22" ht="18.45" customHeight="1" x14ac:dyDescent="0.25">
      <c r="A89" s="130" t="s">
        <v>96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1:22" ht="57" x14ac:dyDescent="0.25">
      <c r="A90" s="132">
        <v>28</v>
      </c>
      <c r="B90" s="133">
        <v>28</v>
      </c>
      <c r="C90" s="134" t="s">
        <v>178</v>
      </c>
      <c r="D90" s="135" t="s">
        <v>179</v>
      </c>
      <c r="E90" s="136">
        <v>508.07</v>
      </c>
      <c r="F90" s="137" t="s">
        <v>180</v>
      </c>
      <c r="G90" s="136">
        <v>1.03</v>
      </c>
      <c r="H90" s="136" t="s">
        <v>181</v>
      </c>
      <c r="I90" s="136" t="s">
        <v>182</v>
      </c>
      <c r="J90" s="136"/>
      <c r="K90" s="136" t="s">
        <v>183</v>
      </c>
      <c r="L90" s="137" t="s">
        <v>184</v>
      </c>
      <c r="M90" s="137"/>
      <c r="N90" s="137" t="s">
        <v>81</v>
      </c>
      <c r="O90" s="137"/>
      <c r="P90" s="137"/>
      <c r="Q90" s="137"/>
      <c r="R90" s="137"/>
      <c r="S90" s="137"/>
      <c r="T90" s="137"/>
      <c r="U90" s="137"/>
      <c r="V90" s="137"/>
    </row>
    <row r="91" spans="1:22" ht="18.45" customHeight="1" x14ac:dyDescent="0.25">
      <c r="A91" s="130" t="s">
        <v>215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79.8" x14ac:dyDescent="0.25">
      <c r="A92" s="132">
        <v>29</v>
      </c>
      <c r="B92" s="133">
        <v>29</v>
      </c>
      <c r="C92" s="134" t="s">
        <v>165</v>
      </c>
      <c r="D92" s="135" t="s">
        <v>216</v>
      </c>
      <c r="E92" s="136">
        <v>2435.67</v>
      </c>
      <c r="F92" s="137" t="s">
        <v>167</v>
      </c>
      <c r="G92" s="136" t="s">
        <v>168</v>
      </c>
      <c r="H92" s="136" t="s">
        <v>217</v>
      </c>
      <c r="I92" s="136" t="s">
        <v>218</v>
      </c>
      <c r="J92" s="136"/>
      <c r="K92" s="136" t="s">
        <v>219</v>
      </c>
      <c r="L92" s="137" t="s">
        <v>220</v>
      </c>
      <c r="M92" s="137"/>
      <c r="N92" s="137" t="s">
        <v>81</v>
      </c>
      <c r="O92" s="137"/>
      <c r="P92" s="137"/>
      <c r="Q92" s="137"/>
      <c r="R92" s="137"/>
      <c r="S92" s="137"/>
      <c r="T92" s="137"/>
      <c r="U92" s="137"/>
      <c r="V92" s="137">
        <v>2</v>
      </c>
    </row>
    <row r="93" spans="1:22" ht="45.6" x14ac:dyDescent="0.25">
      <c r="A93" s="138">
        <v>30</v>
      </c>
      <c r="B93" s="139">
        <v>30</v>
      </c>
      <c r="C93" s="140" t="s">
        <v>173</v>
      </c>
      <c r="D93" s="141" t="s">
        <v>221</v>
      </c>
      <c r="E93" s="142">
        <v>18.600000000000001</v>
      </c>
      <c r="F93" s="143" t="s">
        <v>174</v>
      </c>
      <c r="G93" s="142"/>
      <c r="H93" s="142">
        <v>37</v>
      </c>
      <c r="I93" s="142" t="s">
        <v>222</v>
      </c>
      <c r="J93" s="142"/>
      <c r="K93" s="142">
        <v>69</v>
      </c>
      <c r="L93" s="143" t="s">
        <v>223</v>
      </c>
      <c r="M93" s="143"/>
      <c r="N93" s="143" t="s">
        <v>87</v>
      </c>
      <c r="O93" s="143"/>
      <c r="P93" s="143"/>
      <c r="Q93" s="143"/>
      <c r="R93" s="143"/>
      <c r="S93" s="143"/>
      <c r="T93" s="143"/>
      <c r="U93" s="143"/>
      <c r="V93" s="143"/>
    </row>
    <row r="94" spans="1:22" ht="19.350000000000001" customHeight="1" x14ac:dyDescent="0.25">
      <c r="A94" s="128" t="s">
        <v>224</v>
      </c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</row>
    <row r="95" spans="1:22" ht="79.8" x14ac:dyDescent="0.25">
      <c r="A95" s="132">
        <v>31</v>
      </c>
      <c r="B95" s="133">
        <v>31</v>
      </c>
      <c r="C95" s="134" t="s">
        <v>225</v>
      </c>
      <c r="D95" s="135" t="s">
        <v>226</v>
      </c>
      <c r="E95" s="136">
        <v>6345.09</v>
      </c>
      <c r="F95" s="137" t="s">
        <v>227</v>
      </c>
      <c r="G95" s="136" t="s">
        <v>228</v>
      </c>
      <c r="H95" s="136" t="s">
        <v>229</v>
      </c>
      <c r="I95" s="136" t="s">
        <v>230</v>
      </c>
      <c r="J95" s="136"/>
      <c r="K95" s="136" t="s">
        <v>231</v>
      </c>
      <c r="L95" s="137" t="s">
        <v>232</v>
      </c>
      <c r="M95" s="137"/>
      <c r="N95" s="137" t="s">
        <v>81</v>
      </c>
      <c r="O95" s="137"/>
      <c r="P95" s="137"/>
      <c r="Q95" s="137"/>
      <c r="R95" s="137"/>
      <c r="S95" s="137"/>
      <c r="T95" s="137"/>
      <c r="U95" s="137"/>
      <c r="V95" s="137">
        <v>2</v>
      </c>
    </row>
    <row r="96" spans="1:22" ht="79.8" x14ac:dyDescent="0.25">
      <c r="A96" s="132">
        <v>32</v>
      </c>
      <c r="B96" s="133">
        <v>32</v>
      </c>
      <c r="C96" s="134" t="s">
        <v>233</v>
      </c>
      <c r="D96" s="135" t="s">
        <v>234</v>
      </c>
      <c r="E96" s="136">
        <v>5782.05</v>
      </c>
      <c r="F96" s="137" t="s">
        <v>235</v>
      </c>
      <c r="G96" s="136" t="s">
        <v>236</v>
      </c>
      <c r="H96" s="136" t="s">
        <v>237</v>
      </c>
      <c r="I96" s="136" t="s">
        <v>238</v>
      </c>
      <c r="J96" s="136"/>
      <c r="K96" s="136" t="s">
        <v>239</v>
      </c>
      <c r="L96" s="137" t="s">
        <v>240</v>
      </c>
      <c r="M96" s="137"/>
      <c r="N96" s="137" t="s">
        <v>81</v>
      </c>
      <c r="O96" s="137"/>
      <c r="P96" s="137"/>
      <c r="Q96" s="137"/>
      <c r="R96" s="137"/>
      <c r="S96" s="137"/>
      <c r="T96" s="137"/>
      <c r="U96" s="137"/>
      <c r="V96" s="137">
        <v>1</v>
      </c>
    </row>
    <row r="97" spans="1:22" ht="18.45" customHeight="1" x14ac:dyDescent="0.25">
      <c r="A97" s="130" t="s">
        <v>96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</row>
    <row r="98" spans="1:22" ht="57" x14ac:dyDescent="0.25">
      <c r="A98" s="132">
        <v>33</v>
      </c>
      <c r="B98" s="133">
        <v>33</v>
      </c>
      <c r="C98" s="134" t="s">
        <v>178</v>
      </c>
      <c r="D98" s="135" t="s">
        <v>98</v>
      </c>
      <c r="E98" s="136">
        <v>508.07</v>
      </c>
      <c r="F98" s="137" t="s">
        <v>180</v>
      </c>
      <c r="G98" s="136">
        <v>1.03</v>
      </c>
      <c r="H98" s="136" t="s">
        <v>186</v>
      </c>
      <c r="I98" s="136" t="s">
        <v>187</v>
      </c>
      <c r="J98" s="136"/>
      <c r="K98" s="136" t="s">
        <v>188</v>
      </c>
      <c r="L98" s="137" t="s">
        <v>189</v>
      </c>
      <c r="M98" s="137"/>
      <c r="N98" s="137" t="s">
        <v>81</v>
      </c>
      <c r="O98" s="137"/>
      <c r="P98" s="137"/>
      <c r="Q98" s="137"/>
      <c r="R98" s="137"/>
      <c r="S98" s="137"/>
      <c r="T98" s="137"/>
      <c r="U98" s="137"/>
      <c r="V98" s="137"/>
    </row>
    <row r="99" spans="1:22" ht="18.45" customHeight="1" x14ac:dyDescent="0.25">
      <c r="A99" s="130" t="s">
        <v>96</v>
      </c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</row>
    <row r="100" spans="1:22" ht="57" x14ac:dyDescent="0.25">
      <c r="A100" s="138">
        <v>34</v>
      </c>
      <c r="B100" s="139">
        <v>34</v>
      </c>
      <c r="C100" s="140" t="s">
        <v>178</v>
      </c>
      <c r="D100" s="141" t="s">
        <v>98</v>
      </c>
      <c r="E100" s="142">
        <v>508.07</v>
      </c>
      <c r="F100" s="143" t="s">
        <v>180</v>
      </c>
      <c r="G100" s="142">
        <v>1.03</v>
      </c>
      <c r="H100" s="142" t="s">
        <v>186</v>
      </c>
      <c r="I100" s="142" t="s">
        <v>187</v>
      </c>
      <c r="J100" s="142"/>
      <c r="K100" s="142" t="s">
        <v>188</v>
      </c>
      <c r="L100" s="143" t="s">
        <v>189</v>
      </c>
      <c r="M100" s="143"/>
      <c r="N100" s="143" t="s">
        <v>81</v>
      </c>
      <c r="O100" s="143"/>
      <c r="P100" s="143"/>
      <c r="Q100" s="143"/>
      <c r="R100" s="143"/>
      <c r="S100" s="143"/>
      <c r="T100" s="143"/>
      <c r="U100" s="143"/>
      <c r="V100" s="143"/>
    </row>
    <row r="101" spans="1:22" ht="19.350000000000001" customHeight="1" x14ac:dyDescent="0.25">
      <c r="A101" s="128" t="s">
        <v>241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</row>
    <row r="102" spans="1:22" ht="18.45" customHeight="1" x14ac:dyDescent="0.25">
      <c r="A102" s="130" t="s">
        <v>164</v>
      </c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</row>
    <row r="103" spans="1:22" ht="57" x14ac:dyDescent="0.25">
      <c r="A103" s="132">
        <v>35</v>
      </c>
      <c r="B103" s="133">
        <v>35</v>
      </c>
      <c r="C103" s="134" t="s">
        <v>242</v>
      </c>
      <c r="D103" s="135" t="s">
        <v>243</v>
      </c>
      <c r="E103" s="136">
        <v>2509.37</v>
      </c>
      <c r="F103" s="137" t="s">
        <v>244</v>
      </c>
      <c r="G103" s="136"/>
      <c r="H103" s="136" t="s">
        <v>245</v>
      </c>
      <c r="I103" s="136" t="s">
        <v>246</v>
      </c>
      <c r="J103" s="136"/>
      <c r="K103" s="136" t="s">
        <v>247</v>
      </c>
      <c r="L103" s="137" t="s">
        <v>248</v>
      </c>
      <c r="M103" s="137"/>
      <c r="N103" s="137" t="s">
        <v>81</v>
      </c>
      <c r="O103" s="137"/>
      <c r="P103" s="137"/>
      <c r="Q103" s="137"/>
      <c r="R103" s="137"/>
      <c r="S103" s="137"/>
      <c r="T103" s="137"/>
      <c r="U103" s="137"/>
      <c r="V103" s="137"/>
    </row>
    <row r="104" spans="1:22" ht="18.45" customHeight="1" x14ac:dyDescent="0.25">
      <c r="A104" s="130" t="s">
        <v>249</v>
      </c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</row>
    <row r="105" spans="1:22" ht="114" x14ac:dyDescent="0.25">
      <c r="A105" s="132">
        <v>36</v>
      </c>
      <c r="B105" s="133">
        <v>36</v>
      </c>
      <c r="C105" s="134" t="s">
        <v>250</v>
      </c>
      <c r="D105" s="135" t="s">
        <v>251</v>
      </c>
      <c r="E105" s="136">
        <v>160.84</v>
      </c>
      <c r="F105" s="137">
        <v>156.96</v>
      </c>
      <c r="G105" s="136">
        <v>3.88</v>
      </c>
      <c r="H105" s="136" t="s">
        <v>252</v>
      </c>
      <c r="I105" s="136">
        <v>6</v>
      </c>
      <c r="J105" s="136"/>
      <c r="K105" s="136" t="s">
        <v>253</v>
      </c>
      <c r="L105" s="137">
        <v>69</v>
      </c>
      <c r="M105" s="137"/>
      <c r="N105" s="137" t="s">
        <v>81</v>
      </c>
      <c r="O105" s="137"/>
      <c r="P105" s="137"/>
      <c r="Q105" s="137"/>
      <c r="R105" s="137"/>
      <c r="S105" s="137"/>
      <c r="T105" s="137"/>
      <c r="U105" s="137"/>
      <c r="V105" s="137">
        <v>1</v>
      </c>
    </row>
    <row r="106" spans="1:22" ht="57" x14ac:dyDescent="0.25">
      <c r="A106" s="132">
        <v>37</v>
      </c>
      <c r="B106" s="133">
        <v>37</v>
      </c>
      <c r="C106" s="134" t="s">
        <v>178</v>
      </c>
      <c r="D106" s="135" t="s">
        <v>98</v>
      </c>
      <c r="E106" s="136">
        <v>508.07</v>
      </c>
      <c r="F106" s="137" t="s">
        <v>180</v>
      </c>
      <c r="G106" s="136">
        <v>1.03</v>
      </c>
      <c r="H106" s="136" t="s">
        <v>186</v>
      </c>
      <c r="I106" s="136" t="s">
        <v>187</v>
      </c>
      <c r="J106" s="136"/>
      <c r="K106" s="136" t="s">
        <v>188</v>
      </c>
      <c r="L106" s="137" t="s">
        <v>189</v>
      </c>
      <c r="M106" s="137"/>
      <c r="N106" s="137" t="s">
        <v>81</v>
      </c>
      <c r="O106" s="137"/>
      <c r="P106" s="137"/>
      <c r="Q106" s="137"/>
      <c r="R106" s="137"/>
      <c r="S106" s="137"/>
      <c r="T106" s="137"/>
      <c r="U106" s="137"/>
      <c r="V106" s="137"/>
    </row>
    <row r="107" spans="1:22" ht="18.45" customHeight="1" x14ac:dyDescent="0.25">
      <c r="A107" s="130" t="s">
        <v>254</v>
      </c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</row>
    <row r="108" spans="1:22" ht="68.400000000000006" x14ac:dyDescent="0.25">
      <c r="A108" s="132">
        <v>38</v>
      </c>
      <c r="B108" s="133">
        <v>38</v>
      </c>
      <c r="C108" s="134" t="s">
        <v>74</v>
      </c>
      <c r="D108" s="135" t="s">
        <v>115</v>
      </c>
      <c r="E108" s="136">
        <v>15810.14</v>
      </c>
      <c r="F108" s="137" t="s">
        <v>76</v>
      </c>
      <c r="G108" s="136">
        <v>195.41</v>
      </c>
      <c r="H108" s="136" t="s">
        <v>116</v>
      </c>
      <c r="I108" s="136" t="s">
        <v>117</v>
      </c>
      <c r="J108" s="136"/>
      <c r="K108" s="136" t="s">
        <v>118</v>
      </c>
      <c r="L108" s="137" t="s">
        <v>119</v>
      </c>
      <c r="M108" s="137"/>
      <c r="N108" s="137" t="s">
        <v>81</v>
      </c>
      <c r="O108" s="137"/>
      <c r="P108" s="137"/>
      <c r="Q108" s="137"/>
      <c r="R108" s="137"/>
      <c r="S108" s="137"/>
      <c r="T108" s="137"/>
      <c r="U108" s="137"/>
      <c r="V108" s="137">
        <v>1</v>
      </c>
    </row>
    <row r="109" spans="1:22" ht="34.200000000000003" x14ac:dyDescent="0.25">
      <c r="A109" s="138">
        <v>39</v>
      </c>
      <c r="B109" s="139">
        <v>39</v>
      </c>
      <c r="C109" s="140" t="s">
        <v>82</v>
      </c>
      <c r="D109" s="141" t="s">
        <v>120</v>
      </c>
      <c r="E109" s="142">
        <v>26.3</v>
      </c>
      <c r="F109" s="143" t="s">
        <v>84</v>
      </c>
      <c r="G109" s="142"/>
      <c r="H109" s="142">
        <v>13</v>
      </c>
      <c r="I109" s="142" t="s">
        <v>121</v>
      </c>
      <c r="J109" s="142"/>
      <c r="K109" s="142">
        <v>60</v>
      </c>
      <c r="L109" s="143" t="s">
        <v>122</v>
      </c>
      <c r="M109" s="143"/>
      <c r="N109" s="143" t="s">
        <v>87</v>
      </c>
      <c r="O109" s="143"/>
      <c r="P109" s="143"/>
      <c r="Q109" s="143"/>
      <c r="R109" s="143"/>
      <c r="S109" s="143"/>
      <c r="T109" s="143"/>
      <c r="U109" s="143"/>
      <c r="V109" s="143"/>
    </row>
    <row r="110" spans="1:22" ht="19.350000000000001" customHeight="1" x14ac:dyDescent="0.25">
      <c r="A110" s="128" t="s">
        <v>255</v>
      </c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</row>
    <row r="111" spans="1:22" ht="18.45" customHeight="1" x14ac:dyDescent="0.25">
      <c r="A111" s="130" t="s">
        <v>256</v>
      </c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</row>
    <row r="112" spans="1:22" ht="57" x14ac:dyDescent="0.25">
      <c r="A112" s="132">
        <v>40</v>
      </c>
      <c r="B112" s="133">
        <v>40</v>
      </c>
      <c r="C112" s="134" t="s">
        <v>257</v>
      </c>
      <c r="D112" s="135" t="s">
        <v>258</v>
      </c>
      <c r="E112" s="136">
        <v>1834.66</v>
      </c>
      <c r="F112" s="137" t="s">
        <v>259</v>
      </c>
      <c r="G112" s="136" t="s">
        <v>260</v>
      </c>
      <c r="H112" s="136" t="s">
        <v>261</v>
      </c>
      <c r="I112" s="136" t="s">
        <v>262</v>
      </c>
      <c r="J112" s="136">
        <v>1</v>
      </c>
      <c r="K112" s="136" t="s">
        <v>263</v>
      </c>
      <c r="L112" s="137" t="s">
        <v>264</v>
      </c>
      <c r="M112" s="137"/>
      <c r="N112" s="137" t="s">
        <v>81</v>
      </c>
      <c r="O112" s="137"/>
      <c r="P112" s="137"/>
      <c r="Q112" s="137"/>
      <c r="R112" s="137"/>
      <c r="S112" s="137"/>
      <c r="T112" s="137"/>
      <c r="U112" s="137"/>
      <c r="V112" s="137" t="s">
        <v>265</v>
      </c>
    </row>
    <row r="113" spans="1:22" ht="68.400000000000006" x14ac:dyDescent="0.25">
      <c r="A113" s="132">
        <v>41</v>
      </c>
      <c r="B113" s="133">
        <v>41</v>
      </c>
      <c r="C113" s="134" t="s">
        <v>89</v>
      </c>
      <c r="D113" s="135" t="s">
        <v>90</v>
      </c>
      <c r="E113" s="136">
        <v>1010.59</v>
      </c>
      <c r="F113" s="137" t="s">
        <v>91</v>
      </c>
      <c r="G113" s="136">
        <v>5.16</v>
      </c>
      <c r="H113" s="136" t="s">
        <v>92</v>
      </c>
      <c r="I113" s="136" t="s">
        <v>93</v>
      </c>
      <c r="J113" s="136"/>
      <c r="K113" s="136" t="s">
        <v>94</v>
      </c>
      <c r="L113" s="137" t="s">
        <v>95</v>
      </c>
      <c r="M113" s="137"/>
      <c r="N113" s="137" t="s">
        <v>81</v>
      </c>
      <c r="O113" s="137"/>
      <c r="P113" s="137"/>
      <c r="Q113" s="137"/>
      <c r="R113" s="137"/>
      <c r="S113" s="137"/>
      <c r="T113" s="137"/>
      <c r="U113" s="137"/>
      <c r="V113" s="137"/>
    </row>
    <row r="114" spans="1:22" ht="45.6" x14ac:dyDescent="0.25">
      <c r="A114" s="132">
        <v>42</v>
      </c>
      <c r="B114" s="133">
        <v>42</v>
      </c>
      <c r="C114" s="134" t="s">
        <v>266</v>
      </c>
      <c r="D114" s="135" t="s">
        <v>105</v>
      </c>
      <c r="E114" s="136">
        <v>21.1</v>
      </c>
      <c r="F114" s="137" t="s">
        <v>267</v>
      </c>
      <c r="G114" s="136"/>
      <c r="H114" s="136">
        <v>21</v>
      </c>
      <c r="I114" s="136" t="s">
        <v>268</v>
      </c>
      <c r="J114" s="136"/>
      <c r="K114" s="136">
        <v>130</v>
      </c>
      <c r="L114" s="137" t="s">
        <v>269</v>
      </c>
      <c r="M114" s="137"/>
      <c r="N114" s="137" t="s">
        <v>87</v>
      </c>
      <c r="O114" s="137"/>
      <c r="P114" s="137"/>
      <c r="Q114" s="137"/>
      <c r="R114" s="137"/>
      <c r="S114" s="137"/>
      <c r="T114" s="137"/>
      <c r="U114" s="137"/>
      <c r="V114" s="137"/>
    </row>
    <row r="115" spans="1:22" ht="18.45" customHeight="1" x14ac:dyDescent="0.25">
      <c r="A115" s="130" t="s">
        <v>73</v>
      </c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</row>
    <row r="116" spans="1:22" ht="68.400000000000006" x14ac:dyDescent="0.25">
      <c r="A116" s="132">
        <v>43</v>
      </c>
      <c r="B116" s="133">
        <v>43</v>
      </c>
      <c r="C116" s="134" t="s">
        <v>109</v>
      </c>
      <c r="D116" s="135" t="s">
        <v>270</v>
      </c>
      <c r="E116" s="136">
        <v>13.69</v>
      </c>
      <c r="F116" s="137">
        <v>13.69</v>
      </c>
      <c r="G116" s="136"/>
      <c r="H116" s="136" t="s">
        <v>271</v>
      </c>
      <c r="I116" s="136">
        <v>4</v>
      </c>
      <c r="J116" s="136"/>
      <c r="K116" s="136" t="s">
        <v>272</v>
      </c>
      <c r="L116" s="137">
        <v>45</v>
      </c>
      <c r="M116" s="137"/>
      <c r="N116" s="137" t="s">
        <v>81</v>
      </c>
      <c r="O116" s="137"/>
      <c r="P116" s="137"/>
      <c r="Q116" s="137"/>
      <c r="R116" s="137"/>
      <c r="S116" s="137"/>
      <c r="T116" s="137"/>
      <c r="U116" s="137"/>
      <c r="V116" s="137"/>
    </row>
    <row r="117" spans="1:22" ht="68.400000000000006" x14ac:dyDescent="0.25">
      <c r="A117" s="132">
        <v>44</v>
      </c>
      <c r="B117" s="133">
        <v>44</v>
      </c>
      <c r="C117" s="134" t="s">
        <v>89</v>
      </c>
      <c r="D117" s="135" t="s">
        <v>90</v>
      </c>
      <c r="E117" s="136">
        <v>1010.59</v>
      </c>
      <c r="F117" s="137" t="s">
        <v>91</v>
      </c>
      <c r="G117" s="136">
        <v>5.16</v>
      </c>
      <c r="H117" s="136" t="s">
        <v>92</v>
      </c>
      <c r="I117" s="136" t="s">
        <v>93</v>
      </c>
      <c r="J117" s="136"/>
      <c r="K117" s="136" t="s">
        <v>94</v>
      </c>
      <c r="L117" s="137" t="s">
        <v>95</v>
      </c>
      <c r="M117" s="137"/>
      <c r="N117" s="137" t="s">
        <v>81</v>
      </c>
      <c r="O117" s="137"/>
      <c r="P117" s="137"/>
      <c r="Q117" s="137"/>
      <c r="R117" s="137"/>
      <c r="S117" s="137"/>
      <c r="T117" s="137"/>
      <c r="U117" s="137"/>
      <c r="V117" s="137"/>
    </row>
    <row r="118" spans="1:22" ht="45.6" x14ac:dyDescent="0.25">
      <c r="A118" s="132">
        <v>45</v>
      </c>
      <c r="B118" s="133">
        <v>45</v>
      </c>
      <c r="C118" s="134" t="s">
        <v>273</v>
      </c>
      <c r="D118" s="135" t="s">
        <v>105</v>
      </c>
      <c r="E118" s="136">
        <v>43.5</v>
      </c>
      <c r="F118" s="137" t="s">
        <v>274</v>
      </c>
      <c r="G118" s="136"/>
      <c r="H118" s="136">
        <v>44</v>
      </c>
      <c r="I118" s="136" t="s">
        <v>275</v>
      </c>
      <c r="J118" s="136"/>
      <c r="K118" s="136">
        <v>116</v>
      </c>
      <c r="L118" s="137" t="s">
        <v>276</v>
      </c>
      <c r="M118" s="137"/>
      <c r="N118" s="137" t="s">
        <v>87</v>
      </c>
      <c r="O118" s="137"/>
      <c r="P118" s="137"/>
      <c r="Q118" s="137"/>
      <c r="R118" s="137"/>
      <c r="S118" s="137"/>
      <c r="T118" s="137"/>
      <c r="U118" s="137"/>
      <c r="V118" s="137"/>
    </row>
    <row r="119" spans="1:22" ht="79.8" x14ac:dyDescent="0.25">
      <c r="A119" s="132">
        <v>46</v>
      </c>
      <c r="B119" s="133">
        <v>46</v>
      </c>
      <c r="C119" s="134" t="s">
        <v>165</v>
      </c>
      <c r="D119" s="135" t="s">
        <v>90</v>
      </c>
      <c r="E119" s="136">
        <v>2435.67</v>
      </c>
      <c r="F119" s="137" t="s">
        <v>167</v>
      </c>
      <c r="G119" s="136" t="s">
        <v>168</v>
      </c>
      <c r="H119" s="136" t="s">
        <v>277</v>
      </c>
      <c r="I119" s="136" t="s">
        <v>278</v>
      </c>
      <c r="J119" s="136">
        <v>1</v>
      </c>
      <c r="K119" s="136" t="s">
        <v>279</v>
      </c>
      <c r="L119" s="137" t="s">
        <v>280</v>
      </c>
      <c r="M119" s="137"/>
      <c r="N119" s="137" t="s">
        <v>81</v>
      </c>
      <c r="O119" s="137"/>
      <c r="P119" s="137"/>
      <c r="Q119" s="137"/>
      <c r="R119" s="137"/>
      <c r="S119" s="137"/>
      <c r="T119" s="137"/>
      <c r="U119" s="137"/>
      <c r="V119" s="137">
        <v>3</v>
      </c>
    </row>
    <row r="120" spans="1:22" ht="45.6" x14ac:dyDescent="0.25">
      <c r="A120" s="132">
        <v>47</v>
      </c>
      <c r="B120" s="133">
        <v>47</v>
      </c>
      <c r="C120" s="134" t="s">
        <v>173</v>
      </c>
      <c r="D120" s="135" t="s">
        <v>105</v>
      </c>
      <c r="E120" s="136">
        <v>18.600000000000001</v>
      </c>
      <c r="F120" s="137" t="s">
        <v>174</v>
      </c>
      <c r="G120" s="136"/>
      <c r="H120" s="136">
        <v>19</v>
      </c>
      <c r="I120" s="136" t="s">
        <v>175</v>
      </c>
      <c r="J120" s="136"/>
      <c r="K120" s="136">
        <v>34</v>
      </c>
      <c r="L120" s="137" t="s">
        <v>176</v>
      </c>
      <c r="M120" s="137"/>
      <c r="N120" s="137" t="s">
        <v>87</v>
      </c>
      <c r="O120" s="137"/>
      <c r="P120" s="137"/>
      <c r="Q120" s="137"/>
      <c r="R120" s="137"/>
      <c r="S120" s="137"/>
      <c r="T120" s="137"/>
      <c r="U120" s="137"/>
      <c r="V120" s="137"/>
    </row>
    <row r="121" spans="1:22" ht="18.45" customHeight="1" x14ac:dyDescent="0.25">
      <c r="A121" s="130" t="s">
        <v>96</v>
      </c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</row>
    <row r="122" spans="1:22" ht="57" x14ac:dyDescent="0.25">
      <c r="A122" s="138">
        <v>48</v>
      </c>
      <c r="B122" s="139">
        <v>48</v>
      </c>
      <c r="C122" s="140" t="s">
        <v>178</v>
      </c>
      <c r="D122" s="141" t="s">
        <v>98</v>
      </c>
      <c r="E122" s="142">
        <v>508.07</v>
      </c>
      <c r="F122" s="143" t="s">
        <v>180</v>
      </c>
      <c r="G122" s="142">
        <v>1.03</v>
      </c>
      <c r="H122" s="142" t="s">
        <v>186</v>
      </c>
      <c r="I122" s="142" t="s">
        <v>187</v>
      </c>
      <c r="J122" s="142"/>
      <c r="K122" s="142" t="s">
        <v>188</v>
      </c>
      <c r="L122" s="143" t="s">
        <v>189</v>
      </c>
      <c r="M122" s="143"/>
      <c r="N122" s="143" t="s">
        <v>81</v>
      </c>
      <c r="O122" s="143"/>
      <c r="P122" s="143"/>
      <c r="Q122" s="143"/>
      <c r="R122" s="143"/>
      <c r="S122" s="143"/>
      <c r="T122" s="143"/>
      <c r="U122" s="143"/>
      <c r="V122" s="143"/>
    </row>
    <row r="123" spans="1:22" ht="34.200000000000003" x14ac:dyDescent="0.25">
      <c r="A123" s="144" t="s">
        <v>281</v>
      </c>
      <c r="B123" s="145"/>
      <c r="C123" s="145"/>
      <c r="D123" s="145"/>
      <c r="E123" s="145"/>
      <c r="F123" s="145"/>
      <c r="G123" s="145"/>
      <c r="H123" s="146">
        <v>2092</v>
      </c>
      <c r="I123" s="146" t="s">
        <v>282</v>
      </c>
      <c r="J123" s="146" t="s">
        <v>283</v>
      </c>
      <c r="K123" s="146">
        <v>12250</v>
      </c>
      <c r="L123" s="146" t="s">
        <v>284</v>
      </c>
      <c r="M123" s="146"/>
      <c r="N123" s="146"/>
      <c r="O123" s="146"/>
      <c r="P123" s="146"/>
      <c r="Q123" s="146"/>
      <c r="R123" s="146"/>
      <c r="S123" s="146"/>
      <c r="T123" s="146"/>
      <c r="U123" s="146"/>
      <c r="V123" s="146" t="s">
        <v>285</v>
      </c>
    </row>
    <row r="124" spans="1:22" x14ac:dyDescent="0.25">
      <c r="A124" s="144" t="s">
        <v>286</v>
      </c>
      <c r="B124" s="145"/>
      <c r="C124" s="145"/>
      <c r="D124" s="145"/>
      <c r="E124" s="145"/>
      <c r="F124" s="145"/>
      <c r="G124" s="145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</row>
    <row r="125" spans="1:22" x14ac:dyDescent="0.25">
      <c r="A125" s="144" t="s">
        <v>287</v>
      </c>
      <c r="B125" s="145"/>
      <c r="C125" s="145"/>
      <c r="D125" s="145"/>
      <c r="E125" s="145"/>
      <c r="F125" s="145"/>
      <c r="G125" s="145"/>
      <c r="H125" s="146">
        <v>669</v>
      </c>
      <c r="I125" s="146"/>
      <c r="J125" s="146"/>
      <c r="K125" s="146">
        <v>7377</v>
      </c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</row>
    <row r="126" spans="1:22" x14ac:dyDescent="0.25">
      <c r="A126" s="144" t="s">
        <v>288</v>
      </c>
      <c r="B126" s="145"/>
      <c r="C126" s="145"/>
      <c r="D126" s="145"/>
      <c r="E126" s="145"/>
      <c r="F126" s="145"/>
      <c r="G126" s="145"/>
      <c r="H126" s="146">
        <v>1094</v>
      </c>
      <c r="I126" s="146"/>
      <c r="J126" s="146"/>
      <c r="K126" s="146">
        <v>3290</v>
      </c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</row>
    <row r="127" spans="1:22" x14ac:dyDescent="0.25">
      <c r="A127" s="144" t="s">
        <v>289</v>
      </c>
      <c r="B127" s="145"/>
      <c r="C127" s="145"/>
      <c r="D127" s="145"/>
      <c r="E127" s="145"/>
      <c r="F127" s="145"/>
      <c r="G127" s="145"/>
      <c r="H127" s="146">
        <v>341</v>
      </c>
      <c r="I127" s="146"/>
      <c r="J127" s="146"/>
      <c r="K127" s="146">
        <v>1723</v>
      </c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</row>
    <row r="128" spans="1:22" x14ac:dyDescent="0.25">
      <c r="A128" s="147" t="s">
        <v>290</v>
      </c>
      <c r="B128" s="148"/>
      <c r="C128" s="148"/>
      <c r="D128" s="148"/>
      <c r="E128" s="148"/>
      <c r="F128" s="148"/>
      <c r="G128" s="148"/>
      <c r="H128" s="149">
        <v>627</v>
      </c>
      <c r="I128" s="149"/>
      <c r="J128" s="149"/>
      <c r="K128" s="149">
        <v>5898</v>
      </c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</row>
    <row r="129" spans="1:22" x14ac:dyDescent="0.25">
      <c r="A129" s="147" t="s">
        <v>291</v>
      </c>
      <c r="B129" s="148"/>
      <c r="C129" s="148"/>
      <c r="D129" s="148"/>
      <c r="E129" s="148"/>
      <c r="F129" s="148"/>
      <c r="G129" s="148"/>
      <c r="H129" s="149">
        <v>402</v>
      </c>
      <c r="I129" s="149"/>
      <c r="J129" s="149"/>
      <c r="K129" s="149">
        <v>3539</v>
      </c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</row>
    <row r="130" spans="1:22" x14ac:dyDescent="0.25">
      <c r="A130" s="147" t="s">
        <v>292</v>
      </c>
      <c r="B130" s="148"/>
      <c r="C130" s="148"/>
      <c r="D130" s="148"/>
      <c r="E130" s="148"/>
      <c r="F130" s="148"/>
      <c r="G130" s="148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</row>
    <row r="131" spans="1:22" x14ac:dyDescent="0.25">
      <c r="A131" s="144" t="s">
        <v>293</v>
      </c>
      <c r="B131" s="145"/>
      <c r="C131" s="145"/>
      <c r="D131" s="145"/>
      <c r="E131" s="145"/>
      <c r="F131" s="145"/>
      <c r="G131" s="145"/>
      <c r="H131" s="146">
        <v>218</v>
      </c>
      <c r="I131" s="146"/>
      <c r="J131" s="146"/>
      <c r="K131" s="146">
        <v>973</v>
      </c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</row>
    <row r="132" spans="1:22" ht="30" customHeight="1" x14ac:dyDescent="0.25">
      <c r="A132" s="144" t="s">
        <v>294</v>
      </c>
      <c r="B132" s="145"/>
      <c r="C132" s="145"/>
      <c r="D132" s="145"/>
      <c r="E132" s="145"/>
      <c r="F132" s="145"/>
      <c r="G132" s="145"/>
      <c r="H132" s="146">
        <v>1681</v>
      </c>
      <c r="I132" s="146"/>
      <c r="J132" s="146"/>
      <c r="K132" s="146">
        <v>11966</v>
      </c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</row>
    <row r="133" spans="1:22" ht="30" customHeight="1" x14ac:dyDescent="0.25">
      <c r="A133" s="144" t="s">
        <v>295</v>
      </c>
      <c r="B133" s="145"/>
      <c r="C133" s="145"/>
      <c r="D133" s="145"/>
      <c r="E133" s="145"/>
      <c r="F133" s="145"/>
      <c r="G133" s="145"/>
      <c r="H133" s="146">
        <v>12</v>
      </c>
      <c r="I133" s="146"/>
      <c r="J133" s="146"/>
      <c r="K133" s="146">
        <v>122</v>
      </c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</row>
    <row r="134" spans="1:22" ht="30" customHeight="1" x14ac:dyDescent="0.25">
      <c r="A134" s="144" t="s">
        <v>296</v>
      </c>
      <c r="B134" s="145"/>
      <c r="C134" s="145"/>
      <c r="D134" s="145"/>
      <c r="E134" s="145"/>
      <c r="F134" s="145"/>
      <c r="G134" s="145"/>
      <c r="H134" s="146">
        <v>968</v>
      </c>
      <c r="I134" s="146"/>
      <c r="J134" s="146"/>
      <c r="K134" s="146">
        <v>6941</v>
      </c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</row>
    <row r="135" spans="1:22" ht="30" customHeight="1" x14ac:dyDescent="0.25">
      <c r="A135" s="144" t="s">
        <v>297</v>
      </c>
      <c r="B135" s="145"/>
      <c r="C135" s="145"/>
      <c r="D135" s="145"/>
      <c r="E135" s="145"/>
      <c r="F135" s="145"/>
      <c r="G135" s="145"/>
      <c r="H135" s="146">
        <v>93</v>
      </c>
      <c r="I135" s="146"/>
      <c r="J135" s="146"/>
      <c r="K135" s="146">
        <v>653</v>
      </c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</row>
    <row r="136" spans="1:22" x14ac:dyDescent="0.25">
      <c r="A136" s="144" t="s">
        <v>298</v>
      </c>
      <c r="B136" s="145"/>
      <c r="C136" s="145"/>
      <c r="D136" s="145"/>
      <c r="E136" s="145"/>
      <c r="F136" s="145"/>
      <c r="G136" s="145"/>
      <c r="H136" s="146">
        <v>44</v>
      </c>
      <c r="I136" s="146"/>
      <c r="J136" s="146"/>
      <c r="K136" s="146">
        <v>246</v>
      </c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</row>
    <row r="137" spans="1:22" x14ac:dyDescent="0.25">
      <c r="A137" s="144" t="s">
        <v>299</v>
      </c>
      <c r="B137" s="145"/>
      <c r="C137" s="145"/>
      <c r="D137" s="145"/>
      <c r="E137" s="145"/>
      <c r="F137" s="145"/>
      <c r="G137" s="145"/>
      <c r="H137" s="146">
        <v>34</v>
      </c>
      <c r="I137" s="146"/>
      <c r="J137" s="146"/>
      <c r="K137" s="146">
        <v>187</v>
      </c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</row>
    <row r="138" spans="1:22" x14ac:dyDescent="0.25">
      <c r="A138" s="144" t="s">
        <v>300</v>
      </c>
      <c r="B138" s="145"/>
      <c r="C138" s="145"/>
      <c r="D138" s="145"/>
      <c r="E138" s="145"/>
      <c r="F138" s="145"/>
      <c r="G138" s="145"/>
      <c r="H138" s="146">
        <v>15</v>
      </c>
      <c r="I138" s="146"/>
      <c r="J138" s="146"/>
      <c r="K138" s="146">
        <v>158</v>
      </c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</row>
    <row r="139" spans="1:22" x14ac:dyDescent="0.25">
      <c r="A139" s="144" t="s">
        <v>301</v>
      </c>
      <c r="B139" s="145"/>
      <c r="C139" s="145"/>
      <c r="D139" s="145"/>
      <c r="E139" s="145"/>
      <c r="F139" s="145"/>
      <c r="G139" s="145"/>
      <c r="H139" s="146">
        <v>56</v>
      </c>
      <c r="I139" s="146"/>
      <c r="J139" s="146"/>
      <c r="K139" s="146">
        <v>441</v>
      </c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</row>
    <row r="140" spans="1:22" x14ac:dyDescent="0.25">
      <c r="A140" s="144" t="s">
        <v>302</v>
      </c>
      <c r="B140" s="145"/>
      <c r="C140" s="145"/>
      <c r="D140" s="145"/>
      <c r="E140" s="145"/>
      <c r="F140" s="145"/>
      <c r="G140" s="145"/>
      <c r="H140" s="146">
        <v>3121</v>
      </c>
      <c r="I140" s="146"/>
      <c r="J140" s="146"/>
      <c r="K140" s="146">
        <v>21687</v>
      </c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</row>
    <row r="141" spans="1:22" ht="30" customHeight="1" x14ac:dyDescent="0.25">
      <c r="A141" s="144" t="s">
        <v>303</v>
      </c>
      <c r="B141" s="145"/>
      <c r="C141" s="145"/>
      <c r="D141" s="145"/>
      <c r="E141" s="145"/>
      <c r="F141" s="145"/>
      <c r="G141" s="145"/>
      <c r="H141" s="146">
        <v>286.32</v>
      </c>
      <c r="I141" s="146"/>
      <c r="J141" s="146"/>
      <c r="K141" s="146">
        <v>1154.45</v>
      </c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</row>
    <row r="142" spans="1:22" x14ac:dyDescent="0.25">
      <c r="A142" s="147" t="s">
        <v>304</v>
      </c>
      <c r="B142" s="148"/>
      <c r="C142" s="148"/>
      <c r="D142" s="148"/>
      <c r="E142" s="148"/>
      <c r="F142" s="148"/>
      <c r="G142" s="148"/>
      <c r="H142" s="149">
        <v>3407.32</v>
      </c>
      <c r="I142" s="149"/>
      <c r="J142" s="149"/>
      <c r="K142" s="149">
        <v>22841.45</v>
      </c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</row>
    <row r="143" spans="1:22" x14ac:dyDescent="0.25">
      <c r="A143" s="50"/>
      <c r="B143" s="39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</row>
    <row r="144" spans="1:22" x14ac:dyDescent="0.25">
      <c r="A144" s="50"/>
      <c r="B144" s="39"/>
      <c r="C144" s="73" t="s">
        <v>64</v>
      </c>
      <c r="D144" s="48"/>
      <c r="E144" s="48"/>
      <c r="F144" s="48"/>
      <c r="G144" s="48"/>
      <c r="H144" s="74">
        <f>IF(ISBLANK(Y30),"",ROUND(Z30/Y30,2)*100)</f>
        <v>94</v>
      </c>
      <c r="I144" s="48"/>
      <c r="J144" s="48"/>
      <c r="K144" s="74">
        <f>IF(ISBLANK(Y31),"",ROUND(Z31/Y31,2)*100)</f>
        <v>80</v>
      </c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</row>
    <row r="145" spans="1:22" x14ac:dyDescent="0.25">
      <c r="A145" s="50"/>
      <c r="B145" s="39"/>
      <c r="C145" s="73" t="s">
        <v>65</v>
      </c>
      <c r="D145" s="48"/>
      <c r="E145" s="48"/>
      <c r="F145" s="48"/>
      <c r="G145" s="48"/>
      <c r="H145" s="45">
        <f>IF(ISBLANK(Y30),"",ROUND(AA30/Y30,2)*100)</f>
        <v>60</v>
      </c>
      <c r="I145" s="48"/>
      <c r="J145" s="48"/>
      <c r="K145" s="45">
        <f>IF(ISBLANK(Y31),"",ROUND(AA31/Y31,2)*100)</f>
        <v>48</v>
      </c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</row>
    <row r="146" spans="1:22" x14ac:dyDescent="0.25">
      <c r="A146" s="28"/>
      <c r="B146" s="28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</row>
    <row r="147" spans="1:22" x14ac:dyDescent="0.25">
      <c r="B147" s="75" t="s">
        <v>70</v>
      </c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</row>
    <row r="148" spans="1:22" x14ac:dyDescent="0.25">
      <c r="B148" s="3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</row>
    <row r="149" spans="1:22" x14ac:dyDescent="0.25">
      <c r="B149" s="75" t="s">
        <v>71</v>
      </c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</row>
    <row r="150" spans="1:22" x14ac:dyDescent="0.25">
      <c r="B150" s="46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</row>
    <row r="152" spans="1:22" x14ac:dyDescent="0.25">
      <c r="C152" s="49"/>
      <c r="D152" s="49"/>
      <c r="E152" s="49"/>
      <c r="F152" s="49"/>
      <c r="G152" s="49"/>
    </row>
    <row r="153" spans="1:22" x14ac:dyDescent="0.25">
      <c r="C153" s="49"/>
      <c r="D153" s="49"/>
      <c r="E153" s="49"/>
      <c r="F153" s="49"/>
      <c r="G153" s="49"/>
    </row>
    <row r="154" spans="1:22" x14ac:dyDescent="0.25">
      <c r="C154" s="49"/>
      <c r="D154" s="49"/>
      <c r="E154" s="49"/>
      <c r="F154" s="49"/>
      <c r="G154" s="49"/>
    </row>
    <row r="155" spans="1:22" x14ac:dyDescent="0.25">
      <c r="C155" s="49"/>
      <c r="D155" s="49"/>
      <c r="E155" s="49"/>
      <c r="F155" s="49"/>
      <c r="G155" s="49"/>
    </row>
    <row r="156" spans="1:22" x14ac:dyDescent="0.25">
      <c r="C156" s="49"/>
      <c r="D156" s="49"/>
      <c r="E156" s="49"/>
      <c r="F156" s="49"/>
      <c r="G156" s="49"/>
    </row>
    <row r="157" spans="1:22" x14ac:dyDescent="0.25">
      <c r="C157" s="49"/>
      <c r="D157" s="49"/>
      <c r="E157" s="49"/>
      <c r="F157" s="49"/>
      <c r="G157" s="49"/>
    </row>
    <row r="158" spans="1:22" x14ac:dyDescent="0.25">
      <c r="C158" s="49"/>
      <c r="D158" s="49"/>
      <c r="E158" s="49"/>
      <c r="F158" s="49"/>
      <c r="G158" s="49"/>
    </row>
    <row r="159" spans="1:22" x14ac:dyDescent="0.25">
      <c r="C159" s="49"/>
      <c r="D159" s="49"/>
      <c r="E159" s="49"/>
      <c r="F159" s="49"/>
      <c r="G159" s="49"/>
    </row>
    <row r="160" spans="1:22" x14ac:dyDescent="0.25">
      <c r="C160" s="49"/>
      <c r="D160" s="49"/>
      <c r="E160" s="49"/>
      <c r="F160" s="49"/>
      <c r="G160" s="49"/>
    </row>
    <row r="161" spans="3:7" x14ac:dyDescent="0.25">
      <c r="C161" s="49"/>
      <c r="D161" s="49"/>
      <c r="E161" s="49"/>
      <c r="F161" s="49"/>
      <c r="G161" s="49"/>
    </row>
    <row r="162" spans="3:7" x14ac:dyDescent="0.25">
      <c r="C162" s="49"/>
      <c r="D162" s="49"/>
      <c r="E162" s="49"/>
      <c r="F162" s="49"/>
      <c r="G162" s="49"/>
    </row>
    <row r="163" spans="3:7" x14ac:dyDescent="0.25">
      <c r="C163" s="49"/>
      <c r="D163" s="49"/>
      <c r="E163" s="49"/>
      <c r="F163" s="49"/>
      <c r="G163" s="49"/>
    </row>
  </sheetData>
  <mergeCells count="87">
    <mergeCell ref="A142:G142"/>
    <mergeCell ref="A136:G136"/>
    <mergeCell ref="A137:G137"/>
    <mergeCell ref="A138:G138"/>
    <mergeCell ref="A139:G139"/>
    <mergeCell ref="A140:G140"/>
    <mergeCell ref="A141:G141"/>
    <mergeCell ref="A130:G130"/>
    <mergeCell ref="A131:G131"/>
    <mergeCell ref="A132:G132"/>
    <mergeCell ref="A133:G133"/>
    <mergeCell ref="A134:G134"/>
    <mergeCell ref="A135:G135"/>
    <mergeCell ref="A124:G124"/>
    <mergeCell ref="A125:G125"/>
    <mergeCell ref="A126:G126"/>
    <mergeCell ref="A127:G127"/>
    <mergeCell ref="A128:G128"/>
    <mergeCell ref="A129:G129"/>
    <mergeCell ref="A107:V107"/>
    <mergeCell ref="A110:V110"/>
    <mergeCell ref="A111:V111"/>
    <mergeCell ref="A115:V115"/>
    <mergeCell ref="A121:V121"/>
    <mergeCell ref="A123:G123"/>
    <mergeCell ref="A94:V94"/>
    <mergeCell ref="A97:V97"/>
    <mergeCell ref="A99:V99"/>
    <mergeCell ref="A101:V101"/>
    <mergeCell ref="A102:V102"/>
    <mergeCell ref="A104:V104"/>
    <mergeCell ref="A80:V80"/>
    <mergeCell ref="A83:V83"/>
    <mergeCell ref="A85:V85"/>
    <mergeCell ref="A88:V88"/>
    <mergeCell ref="A89:V89"/>
    <mergeCell ref="A91:V91"/>
    <mergeCell ref="A67:V67"/>
    <mergeCell ref="A71:V71"/>
    <mergeCell ref="A72:V72"/>
    <mergeCell ref="A75:V75"/>
    <mergeCell ref="A76:V76"/>
    <mergeCell ref="A78:V78"/>
    <mergeCell ref="A54:V54"/>
    <mergeCell ref="A57:V57"/>
    <mergeCell ref="A58:V58"/>
    <mergeCell ref="A63:V63"/>
    <mergeCell ref="A64:V64"/>
    <mergeCell ref="A66:V66"/>
    <mergeCell ref="A40:V40"/>
    <mergeCell ref="A41:V41"/>
    <mergeCell ref="A44:V44"/>
    <mergeCell ref="A46:V46"/>
    <mergeCell ref="A50:V50"/>
    <mergeCell ref="A51:V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0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3407.32/1000</f>
        <v>3.4073200000000003</v>
      </c>
      <c r="H11" s="85"/>
      <c r="I11" s="55" t="s">
        <v>6</v>
      </c>
      <c r="J11" s="86">
        <f>22841.45/1000</f>
        <v>22.841450000000002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6.0659999999999999E-2</v>
      </c>
      <c r="H14" s="85"/>
      <c r="I14" s="55" t="s">
        <v>8</v>
      </c>
      <c r="J14" s="86">
        <f>(P14+P15)/1000</f>
        <v>6.0659999999999999E-2</v>
      </c>
      <c r="K14" s="87"/>
      <c r="L14" s="58">
        <v>657</v>
      </c>
      <c r="M14" s="35" t="s">
        <v>8</v>
      </c>
      <c r="N14" s="57"/>
      <c r="O14" s="26">
        <v>59.62</v>
      </c>
      <c r="P14" s="27">
        <v>59.62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669/1000</f>
        <v>0.66900000000000004</v>
      </c>
      <c r="H15" s="117"/>
      <c r="I15" s="55" t="s">
        <v>6</v>
      </c>
      <c r="J15" s="86">
        <f>7377/1000</f>
        <v>7.3769999999999998</v>
      </c>
      <c r="K15" s="87"/>
      <c r="L15" s="59">
        <v>7237</v>
      </c>
      <c r="M15" s="35" t="s">
        <v>6</v>
      </c>
      <c r="N15" s="57"/>
      <c r="O15" s="26">
        <v>1.04</v>
      </c>
      <c r="P15" s="27">
        <v>1.04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140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305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306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307</v>
      </c>
      <c r="C26" s="134" t="s">
        <v>308</v>
      </c>
      <c r="D26" s="154" t="s">
        <v>309</v>
      </c>
      <c r="E26" s="155">
        <v>9.65</v>
      </c>
      <c r="F26" s="136" t="s">
        <v>310</v>
      </c>
      <c r="G26" s="136">
        <v>99.68</v>
      </c>
      <c r="H26" s="156"/>
      <c r="I26" s="156"/>
      <c r="J26" s="136" t="s">
        <v>311</v>
      </c>
      <c r="K26" s="136">
        <v>1099.23</v>
      </c>
      <c r="L26" s="157"/>
      <c r="M26" s="156">
        <f>IF(ISNUMBER(K26/G26),IF(NOT(K26/G26=0),K26/G26, " "), " ")</f>
        <v>11.027588282504013</v>
      </c>
      <c r="N26" s="154"/>
    </row>
    <row r="27" spans="1:23" s="29" customFormat="1" ht="22.8" x14ac:dyDescent="0.25">
      <c r="A27" s="152">
        <v>2</v>
      </c>
      <c r="B27" s="153" t="s">
        <v>312</v>
      </c>
      <c r="C27" s="134" t="s">
        <v>313</v>
      </c>
      <c r="D27" s="154" t="s">
        <v>309</v>
      </c>
      <c r="E27" s="155">
        <v>24.25</v>
      </c>
      <c r="F27" s="136" t="s">
        <v>314</v>
      </c>
      <c r="G27" s="136">
        <v>261.41000000000003</v>
      </c>
      <c r="H27" s="156"/>
      <c r="I27" s="156"/>
      <c r="J27" s="136" t="s">
        <v>315</v>
      </c>
      <c r="K27" s="136">
        <v>2882.36</v>
      </c>
      <c r="L27" s="157"/>
      <c r="M27" s="156">
        <f>IF(ISNUMBER(K27/G27),IF(NOT(K27/G27=0),K27/G27, " "), " ")</f>
        <v>11.026204047282047</v>
      </c>
      <c r="N27" s="154"/>
    </row>
    <row r="28" spans="1:23" s="29" customFormat="1" ht="22.8" x14ac:dyDescent="0.25">
      <c r="A28" s="152">
        <v>3</v>
      </c>
      <c r="B28" s="153" t="s">
        <v>316</v>
      </c>
      <c r="C28" s="134" t="s">
        <v>317</v>
      </c>
      <c r="D28" s="154" t="s">
        <v>309</v>
      </c>
      <c r="E28" s="155">
        <v>12.51</v>
      </c>
      <c r="F28" s="136" t="s">
        <v>318</v>
      </c>
      <c r="G28" s="136">
        <v>140.11000000000001</v>
      </c>
      <c r="H28" s="156"/>
      <c r="I28" s="156"/>
      <c r="J28" s="136" t="s">
        <v>319</v>
      </c>
      <c r="K28" s="136">
        <v>1543.98</v>
      </c>
      <c r="L28" s="157"/>
      <c r="M28" s="156">
        <f>IF(ISNUMBER(K28/G28),IF(NOT(K28/G28=0),K28/G28, " "), " ")</f>
        <v>11.019770180572406</v>
      </c>
      <c r="N28" s="154"/>
    </row>
    <row r="29" spans="1:23" s="29" customFormat="1" ht="22.8" x14ac:dyDescent="0.25">
      <c r="A29" s="152">
        <v>4</v>
      </c>
      <c r="B29" s="153" t="s">
        <v>320</v>
      </c>
      <c r="C29" s="134" t="s">
        <v>321</v>
      </c>
      <c r="D29" s="154" t="s">
        <v>309</v>
      </c>
      <c r="E29" s="155">
        <v>7.5</v>
      </c>
      <c r="F29" s="136" t="s">
        <v>322</v>
      </c>
      <c r="G29" s="136">
        <v>86.02</v>
      </c>
      <c r="H29" s="156"/>
      <c r="I29" s="156"/>
      <c r="J29" s="136" t="s">
        <v>323</v>
      </c>
      <c r="K29" s="136">
        <v>947.78</v>
      </c>
      <c r="L29" s="157"/>
      <c r="M29" s="156">
        <f>IF(ISNUMBER(K29/G29),IF(NOT(K29/G29=0),K29/G29, " "), " ")</f>
        <v>11.018135317368055</v>
      </c>
      <c r="N29" s="154"/>
    </row>
    <row r="30" spans="1:23" ht="22.8" x14ac:dyDescent="0.25">
      <c r="A30" s="152">
        <v>5</v>
      </c>
      <c r="B30" s="153" t="s">
        <v>324</v>
      </c>
      <c r="C30" s="134" t="s">
        <v>325</v>
      </c>
      <c r="D30" s="154" t="s">
        <v>309</v>
      </c>
      <c r="E30" s="155">
        <v>5.22</v>
      </c>
      <c r="F30" s="136" t="s">
        <v>326</v>
      </c>
      <c r="G30" s="136">
        <v>63.48</v>
      </c>
      <c r="H30" s="156"/>
      <c r="I30" s="156"/>
      <c r="J30" s="136" t="s">
        <v>327</v>
      </c>
      <c r="K30" s="136">
        <v>699.53</v>
      </c>
      <c r="L30" s="157"/>
      <c r="M30" s="156">
        <f>IF(ISNUMBER(K30/G30),IF(NOT(K30/G30=0),K30/G30, " "), " ")</f>
        <v>11.019691241335854</v>
      </c>
      <c r="N30" s="154"/>
    </row>
    <row r="31" spans="1:23" ht="22.8" x14ac:dyDescent="0.25">
      <c r="A31" s="152">
        <v>6</v>
      </c>
      <c r="B31" s="153" t="s">
        <v>328</v>
      </c>
      <c r="C31" s="134" t="s">
        <v>329</v>
      </c>
      <c r="D31" s="154" t="s">
        <v>309</v>
      </c>
      <c r="E31" s="155">
        <v>0.49</v>
      </c>
      <c r="F31" s="136" t="s">
        <v>330</v>
      </c>
      <c r="G31" s="136">
        <v>6.43</v>
      </c>
      <c r="H31" s="156"/>
      <c r="I31" s="156"/>
      <c r="J31" s="136" t="s">
        <v>331</v>
      </c>
      <c r="K31" s="136">
        <v>70.650000000000006</v>
      </c>
      <c r="L31" s="157"/>
      <c r="M31" s="156">
        <f>IF(ISNUMBER(K31/G31),IF(NOT(K31/G31=0),K31/G31, " "), " ")</f>
        <v>10.987558320373251</v>
      </c>
      <c r="N31" s="154"/>
    </row>
    <row r="32" spans="1:23" ht="22.8" x14ac:dyDescent="0.25">
      <c r="A32" s="152">
        <v>7</v>
      </c>
      <c r="B32" s="153">
        <v>2</v>
      </c>
      <c r="C32" s="134" t="s">
        <v>332</v>
      </c>
      <c r="D32" s="154" t="s">
        <v>309</v>
      </c>
      <c r="E32" s="155">
        <v>1.04</v>
      </c>
      <c r="F32" s="136" t="s">
        <v>333</v>
      </c>
      <c r="G32" s="136"/>
      <c r="H32" s="156"/>
      <c r="I32" s="156"/>
      <c r="J32" s="136" t="s">
        <v>333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334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8</v>
      </c>
      <c r="B34" s="153">
        <v>30101</v>
      </c>
      <c r="C34" s="134" t="s">
        <v>335</v>
      </c>
      <c r="D34" s="154" t="s">
        <v>336</v>
      </c>
      <c r="E34" s="155">
        <v>1</v>
      </c>
      <c r="F34" s="136" t="s">
        <v>337</v>
      </c>
      <c r="G34" s="136">
        <v>111.55</v>
      </c>
      <c r="H34" s="156"/>
      <c r="I34" s="156"/>
      <c r="J34" s="136" t="s">
        <v>338</v>
      </c>
      <c r="K34" s="136">
        <v>449</v>
      </c>
      <c r="L34" s="157"/>
      <c r="M34" s="156">
        <f>IF(ISNUMBER(K34/G34),IF(NOT(K34/G34=0),K34/G34, " "), " ")</f>
        <v>4.0251008516360374</v>
      </c>
      <c r="N34" s="154" t="s">
        <v>339</v>
      </c>
    </row>
    <row r="35" spans="1:14" ht="22.8" x14ac:dyDescent="0.25">
      <c r="A35" s="152">
        <v>9</v>
      </c>
      <c r="B35" s="153">
        <v>30303</v>
      </c>
      <c r="C35" s="134" t="s">
        <v>340</v>
      </c>
      <c r="D35" s="154" t="s">
        <v>336</v>
      </c>
      <c r="E35" s="155">
        <v>0.15</v>
      </c>
      <c r="F35" s="136" t="s">
        <v>341</v>
      </c>
      <c r="G35" s="136">
        <v>0.15</v>
      </c>
      <c r="H35" s="156"/>
      <c r="I35" s="156"/>
      <c r="J35" s="136" t="s">
        <v>342</v>
      </c>
      <c r="K35" s="136">
        <v>0.75</v>
      </c>
      <c r="L35" s="157"/>
      <c r="M35" s="156">
        <f>IF(ISNUMBER(K35/G35),IF(NOT(K35/G35=0),K35/G35, " "), " ")</f>
        <v>5</v>
      </c>
      <c r="N35" s="154" t="s">
        <v>339</v>
      </c>
    </row>
    <row r="36" spans="1:14" ht="22.8" x14ac:dyDescent="0.25">
      <c r="A36" s="152">
        <v>10</v>
      </c>
      <c r="B36" s="153">
        <v>30401</v>
      </c>
      <c r="C36" s="134" t="s">
        <v>343</v>
      </c>
      <c r="D36" s="154" t="s">
        <v>336</v>
      </c>
      <c r="E36" s="155">
        <v>1</v>
      </c>
      <c r="F36" s="136" t="s">
        <v>344</v>
      </c>
      <c r="G36" s="136">
        <v>2.31</v>
      </c>
      <c r="H36" s="156"/>
      <c r="I36" s="156"/>
      <c r="J36" s="136" t="s">
        <v>345</v>
      </c>
      <c r="K36" s="136">
        <v>6</v>
      </c>
      <c r="L36" s="157"/>
      <c r="M36" s="156">
        <f>IF(ISNUMBER(K36/G36),IF(NOT(K36/G36=0),K36/G36, " "), " ")</f>
        <v>2.5974025974025974</v>
      </c>
      <c r="N36" s="154" t="s">
        <v>339</v>
      </c>
    </row>
    <row r="37" spans="1:14" ht="22.8" x14ac:dyDescent="0.25">
      <c r="A37" s="152">
        <v>11</v>
      </c>
      <c r="B37" s="153">
        <v>30954</v>
      </c>
      <c r="C37" s="134" t="s">
        <v>346</v>
      </c>
      <c r="D37" s="154" t="s">
        <v>336</v>
      </c>
      <c r="E37" s="155">
        <v>0.04</v>
      </c>
      <c r="F37" s="136" t="s">
        <v>347</v>
      </c>
      <c r="G37" s="136">
        <v>1.35</v>
      </c>
      <c r="H37" s="156"/>
      <c r="I37" s="156"/>
      <c r="J37" s="136" t="s">
        <v>348</v>
      </c>
      <c r="K37" s="136">
        <v>6.2</v>
      </c>
      <c r="L37" s="157"/>
      <c r="M37" s="156">
        <f>IF(ISNUMBER(K37/G37),IF(NOT(K37/G37=0),K37/G37, " "), " ")</f>
        <v>4.5925925925925926</v>
      </c>
      <c r="N37" s="154" t="s">
        <v>349</v>
      </c>
    </row>
    <row r="38" spans="1:14" ht="22.8" x14ac:dyDescent="0.25">
      <c r="A38" s="152">
        <v>12</v>
      </c>
      <c r="B38" s="153">
        <v>40502</v>
      </c>
      <c r="C38" s="134" t="s">
        <v>350</v>
      </c>
      <c r="D38" s="154" t="s">
        <v>336</v>
      </c>
      <c r="E38" s="155">
        <v>1.8</v>
      </c>
      <c r="F38" s="136" t="s">
        <v>351</v>
      </c>
      <c r="G38" s="136">
        <v>14.12</v>
      </c>
      <c r="H38" s="156"/>
      <c r="I38" s="156"/>
      <c r="J38" s="136" t="s">
        <v>352</v>
      </c>
      <c r="K38" s="136">
        <v>81</v>
      </c>
      <c r="L38" s="157"/>
      <c r="M38" s="156">
        <f>IF(ISNUMBER(K38/G38),IF(NOT(K38/G38=0),K38/G38, " "), " ")</f>
        <v>5.736543909348442</v>
      </c>
      <c r="N38" s="154" t="s">
        <v>339</v>
      </c>
    </row>
    <row r="39" spans="1:14" ht="22.8" x14ac:dyDescent="0.25">
      <c r="A39" s="152">
        <v>13</v>
      </c>
      <c r="B39" s="153">
        <v>40504</v>
      </c>
      <c r="C39" s="134" t="s">
        <v>353</v>
      </c>
      <c r="D39" s="154" t="s">
        <v>336</v>
      </c>
      <c r="E39" s="155">
        <v>0.7</v>
      </c>
      <c r="F39" s="136" t="s">
        <v>354</v>
      </c>
      <c r="G39" s="136">
        <v>0.9</v>
      </c>
      <c r="H39" s="156"/>
      <c r="I39" s="156"/>
      <c r="J39" s="136" t="s">
        <v>355</v>
      </c>
      <c r="K39" s="136">
        <v>2.1</v>
      </c>
      <c r="L39" s="157"/>
      <c r="M39" s="156">
        <f>IF(ISNUMBER(K39/G39),IF(NOT(K39/G39=0),K39/G39, " "), " ")</f>
        <v>2.3333333333333335</v>
      </c>
      <c r="N39" s="154" t="s">
        <v>339</v>
      </c>
    </row>
    <row r="40" spans="1:14" ht="22.8" x14ac:dyDescent="0.25">
      <c r="A40" s="152">
        <v>14</v>
      </c>
      <c r="B40" s="153">
        <v>253100</v>
      </c>
      <c r="C40" s="134" t="s">
        <v>356</v>
      </c>
      <c r="D40" s="154" t="s">
        <v>336</v>
      </c>
      <c r="E40" s="155">
        <v>0.06</v>
      </c>
      <c r="F40" s="136" t="s">
        <v>357</v>
      </c>
      <c r="G40" s="136">
        <v>0.13</v>
      </c>
      <c r="H40" s="156"/>
      <c r="I40" s="156"/>
      <c r="J40" s="136" t="s">
        <v>358</v>
      </c>
      <c r="K40" s="136">
        <v>0.53</v>
      </c>
      <c r="L40" s="157"/>
      <c r="M40" s="156">
        <f>IF(ISNUMBER(K40/G40),IF(NOT(K40/G40=0),K40/G40, " "), " ")</f>
        <v>4.0769230769230766</v>
      </c>
      <c r="N40" s="154" t="s">
        <v>359</v>
      </c>
    </row>
    <row r="41" spans="1:14" ht="22.8" x14ac:dyDescent="0.25">
      <c r="A41" s="152">
        <v>15</v>
      </c>
      <c r="B41" s="153">
        <v>330206</v>
      </c>
      <c r="C41" s="134" t="s">
        <v>360</v>
      </c>
      <c r="D41" s="154" t="s">
        <v>336</v>
      </c>
      <c r="E41" s="155">
        <v>0.13</v>
      </c>
      <c r="F41" s="136" t="s">
        <v>361</v>
      </c>
      <c r="G41" s="136">
        <v>0.3</v>
      </c>
      <c r="H41" s="156"/>
      <c r="I41" s="156"/>
      <c r="J41" s="136" t="s">
        <v>362</v>
      </c>
      <c r="K41" s="136">
        <v>1.43</v>
      </c>
      <c r="L41" s="157"/>
      <c r="M41" s="156">
        <f>IF(ISNUMBER(K41/G41),IF(NOT(K41/G41=0),K41/G41, " "), " ")</f>
        <v>4.7666666666666666</v>
      </c>
      <c r="N41" s="154" t="s">
        <v>339</v>
      </c>
    </row>
    <row r="42" spans="1:14" ht="22.8" x14ac:dyDescent="0.25">
      <c r="A42" s="152">
        <v>16</v>
      </c>
      <c r="B42" s="153">
        <v>400001</v>
      </c>
      <c r="C42" s="134" t="s">
        <v>363</v>
      </c>
      <c r="D42" s="154" t="s">
        <v>336</v>
      </c>
      <c r="E42" s="155">
        <v>2.0499999999999998</v>
      </c>
      <c r="F42" s="136" t="s">
        <v>364</v>
      </c>
      <c r="G42" s="136">
        <v>211.55</v>
      </c>
      <c r="H42" s="156"/>
      <c r="I42" s="156"/>
      <c r="J42" s="136" t="s">
        <v>365</v>
      </c>
      <c r="K42" s="136">
        <v>1168.5</v>
      </c>
      <c r="L42" s="157"/>
      <c r="M42" s="156">
        <f>IF(ISNUMBER(K42/G42),IF(NOT(K42/G42=0),K42/G42, " "), " ")</f>
        <v>5.5235168990782322</v>
      </c>
      <c r="N42" s="154" t="s">
        <v>339</v>
      </c>
    </row>
    <row r="43" spans="1:14" ht="19.350000000000001" customHeight="1" x14ac:dyDescent="0.25">
      <c r="A43" s="128" t="s">
        <v>366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34.200000000000003" x14ac:dyDescent="0.25">
      <c r="A44" s="152">
        <v>17</v>
      </c>
      <c r="B44" s="153" t="s">
        <v>367</v>
      </c>
      <c r="C44" s="134" t="s">
        <v>368</v>
      </c>
      <c r="D44" s="154" t="s">
        <v>369</v>
      </c>
      <c r="E44" s="155">
        <v>6.9999999999999999E-4</v>
      </c>
      <c r="F44" s="136" t="s">
        <v>370</v>
      </c>
      <c r="G44" s="136">
        <v>6.12</v>
      </c>
      <c r="H44" s="156">
        <v>40186.449999999997</v>
      </c>
      <c r="I44" s="156">
        <v>28.13</v>
      </c>
      <c r="J44" s="136" t="s">
        <v>371</v>
      </c>
      <c r="K44" s="136">
        <v>28.78</v>
      </c>
      <c r="L44" s="157"/>
      <c r="M44" s="156">
        <f>IF(ISNUMBER(K44/G44),IF(NOT(K44/G44=0),K44/G44, " "), " ")</f>
        <v>4.7026143790849675</v>
      </c>
      <c r="N44" s="154" t="s">
        <v>372</v>
      </c>
    </row>
    <row r="45" spans="1:14" ht="22.8" x14ac:dyDescent="0.25">
      <c r="A45" s="152">
        <v>18</v>
      </c>
      <c r="B45" s="153" t="s">
        <v>373</v>
      </c>
      <c r="C45" s="134" t="s">
        <v>374</v>
      </c>
      <c r="D45" s="154" t="s">
        <v>375</v>
      </c>
      <c r="E45" s="155">
        <v>0.14860000000000001</v>
      </c>
      <c r="F45" s="136" t="s">
        <v>376</v>
      </c>
      <c r="G45" s="136">
        <v>0.92</v>
      </c>
      <c r="H45" s="156">
        <v>41.25</v>
      </c>
      <c r="I45" s="156">
        <v>6.13</v>
      </c>
      <c r="J45" s="136" t="s">
        <v>377</v>
      </c>
      <c r="K45" s="136">
        <v>6.52</v>
      </c>
      <c r="L45" s="157"/>
      <c r="M45" s="156">
        <f>IF(ISNUMBER(K45/G45),IF(NOT(K45/G45=0),K45/G45, " "), " ")</f>
        <v>7.0869565217391299</v>
      </c>
      <c r="N45" s="154" t="s">
        <v>378</v>
      </c>
    </row>
    <row r="46" spans="1:14" ht="22.8" x14ac:dyDescent="0.25">
      <c r="A46" s="152">
        <v>19</v>
      </c>
      <c r="B46" s="153" t="s">
        <v>379</v>
      </c>
      <c r="C46" s="134" t="s">
        <v>380</v>
      </c>
      <c r="D46" s="154" t="s">
        <v>369</v>
      </c>
      <c r="E46" s="155">
        <v>6.9999999999999999E-4</v>
      </c>
      <c r="F46" s="136" t="s">
        <v>381</v>
      </c>
      <c r="G46" s="136">
        <v>7.13</v>
      </c>
      <c r="H46" s="156">
        <v>48900</v>
      </c>
      <c r="I46" s="156">
        <v>34.229999999999997</v>
      </c>
      <c r="J46" s="136" t="s">
        <v>382</v>
      </c>
      <c r="K46" s="136">
        <v>34.99</v>
      </c>
      <c r="L46" s="157"/>
      <c r="M46" s="156">
        <f>IF(ISNUMBER(K46/G46),IF(NOT(K46/G46=0),K46/G46, " "), " ")</f>
        <v>4.9074333800841519</v>
      </c>
      <c r="N46" s="154" t="s">
        <v>383</v>
      </c>
    </row>
    <row r="47" spans="1:14" ht="34.200000000000003" x14ac:dyDescent="0.25">
      <c r="A47" s="152">
        <v>20</v>
      </c>
      <c r="B47" s="153" t="s">
        <v>384</v>
      </c>
      <c r="C47" s="134" t="s">
        <v>385</v>
      </c>
      <c r="D47" s="154" t="s">
        <v>369</v>
      </c>
      <c r="E47" s="155">
        <v>1E-4</v>
      </c>
      <c r="F47" s="136" t="s">
        <v>386</v>
      </c>
      <c r="G47" s="136">
        <v>1.62</v>
      </c>
      <c r="H47" s="156">
        <v>33048.5</v>
      </c>
      <c r="I47" s="156">
        <v>3.3</v>
      </c>
      <c r="J47" s="136" t="s">
        <v>387</v>
      </c>
      <c r="K47" s="136">
        <v>3.38</v>
      </c>
      <c r="L47" s="157"/>
      <c r="M47" s="156">
        <f>IF(ISNUMBER(K47/G47),IF(NOT(K47/G47=0),K47/G47, " "), " ")</f>
        <v>2.0864197530864197</v>
      </c>
      <c r="N47" s="154" t="s">
        <v>388</v>
      </c>
    </row>
    <row r="48" spans="1:14" ht="22.8" x14ac:dyDescent="0.25">
      <c r="A48" s="152">
        <v>21</v>
      </c>
      <c r="B48" s="153" t="s">
        <v>389</v>
      </c>
      <c r="C48" s="134" t="s">
        <v>390</v>
      </c>
      <c r="D48" s="154" t="s">
        <v>391</v>
      </c>
      <c r="E48" s="155">
        <v>1.173</v>
      </c>
      <c r="F48" s="136" t="s">
        <v>392</v>
      </c>
      <c r="G48" s="136">
        <v>23.69</v>
      </c>
      <c r="H48" s="156">
        <v>87</v>
      </c>
      <c r="I48" s="156">
        <v>102.05</v>
      </c>
      <c r="J48" s="136" t="s">
        <v>393</v>
      </c>
      <c r="K48" s="136">
        <v>105.14</v>
      </c>
      <c r="L48" s="157"/>
      <c r="M48" s="156">
        <f>IF(ISNUMBER(K48/G48),IF(NOT(K48/G48=0),K48/G48, " "), " ")</f>
        <v>4.4381595609962003</v>
      </c>
      <c r="N48" s="154" t="s">
        <v>394</v>
      </c>
    </row>
    <row r="49" spans="1:14" ht="22.8" x14ac:dyDescent="0.25">
      <c r="A49" s="152">
        <v>22</v>
      </c>
      <c r="B49" s="153" t="s">
        <v>395</v>
      </c>
      <c r="C49" s="134" t="s">
        <v>396</v>
      </c>
      <c r="D49" s="154" t="s">
        <v>369</v>
      </c>
      <c r="E49" s="155">
        <v>1E-4</v>
      </c>
      <c r="F49" s="136" t="s">
        <v>397</v>
      </c>
      <c r="G49" s="136">
        <v>1.1499999999999999</v>
      </c>
      <c r="H49" s="156">
        <v>48648.82</v>
      </c>
      <c r="I49" s="156">
        <v>4.8600000000000003</v>
      </c>
      <c r="J49" s="136" t="s">
        <v>398</v>
      </c>
      <c r="K49" s="136">
        <v>4.97</v>
      </c>
      <c r="L49" s="157"/>
      <c r="M49" s="156">
        <f>IF(ISNUMBER(K49/G49),IF(NOT(K49/G49=0),K49/G49, " "), " ")</f>
        <v>4.321739130434783</v>
      </c>
      <c r="N49" s="154" t="s">
        <v>399</v>
      </c>
    </row>
    <row r="50" spans="1:14" ht="22.8" x14ac:dyDescent="0.25">
      <c r="A50" s="152">
        <v>23</v>
      </c>
      <c r="B50" s="153" t="s">
        <v>400</v>
      </c>
      <c r="C50" s="134" t="s">
        <v>401</v>
      </c>
      <c r="D50" s="154" t="s">
        <v>369</v>
      </c>
      <c r="E50" s="155">
        <v>5.9999999999999995E-4</v>
      </c>
      <c r="F50" s="136" t="s">
        <v>402</v>
      </c>
      <c r="G50" s="136">
        <v>6.39</v>
      </c>
      <c r="H50" s="156">
        <v>53556.78</v>
      </c>
      <c r="I50" s="156">
        <v>32.130000000000003</v>
      </c>
      <c r="J50" s="136" t="s">
        <v>403</v>
      </c>
      <c r="K50" s="136">
        <v>32.85</v>
      </c>
      <c r="L50" s="157"/>
      <c r="M50" s="156">
        <f>IF(ISNUMBER(K50/G50),IF(NOT(K50/G50=0),K50/G50, " "), " ")</f>
        <v>5.1408450704225359</v>
      </c>
      <c r="N50" s="154" t="s">
        <v>404</v>
      </c>
    </row>
    <row r="51" spans="1:14" ht="22.8" x14ac:dyDescent="0.25">
      <c r="A51" s="152">
        <v>24</v>
      </c>
      <c r="B51" s="153" t="s">
        <v>405</v>
      </c>
      <c r="C51" s="134" t="s">
        <v>406</v>
      </c>
      <c r="D51" s="154" t="s">
        <v>375</v>
      </c>
      <c r="E51" s="155">
        <v>7.0900000000000005E-2</v>
      </c>
      <c r="F51" s="136" t="s">
        <v>407</v>
      </c>
      <c r="G51" s="136">
        <v>7.16</v>
      </c>
      <c r="H51" s="156">
        <v>328</v>
      </c>
      <c r="I51" s="156">
        <v>23.25</v>
      </c>
      <c r="J51" s="136" t="s">
        <v>408</v>
      </c>
      <c r="K51" s="136">
        <v>23.97</v>
      </c>
      <c r="L51" s="157"/>
      <c r="M51" s="156">
        <f>IF(ISNUMBER(K51/G51),IF(NOT(K51/G51=0),K51/G51, " "), " ")</f>
        <v>3.3477653631284916</v>
      </c>
      <c r="N51" s="154" t="s">
        <v>409</v>
      </c>
    </row>
    <row r="52" spans="1:14" ht="22.8" x14ac:dyDescent="0.25">
      <c r="A52" s="152">
        <v>25</v>
      </c>
      <c r="B52" s="153" t="s">
        <v>410</v>
      </c>
      <c r="C52" s="134" t="s">
        <v>411</v>
      </c>
      <c r="D52" s="154" t="s">
        <v>412</v>
      </c>
      <c r="E52" s="155">
        <v>4.4999999999999998E-2</v>
      </c>
      <c r="F52" s="136" t="s">
        <v>413</v>
      </c>
      <c r="G52" s="136">
        <v>1.93</v>
      </c>
      <c r="H52" s="156">
        <v>128.38999999999999</v>
      </c>
      <c r="I52" s="156">
        <v>5.79</v>
      </c>
      <c r="J52" s="136" t="s">
        <v>414</v>
      </c>
      <c r="K52" s="136">
        <v>5.91</v>
      </c>
      <c r="L52" s="157"/>
      <c r="M52" s="156">
        <f>IF(ISNUMBER(K52/G52),IF(NOT(K52/G52=0),K52/G52, " "), " ")</f>
        <v>3.062176165803109</v>
      </c>
      <c r="N52" s="154" t="s">
        <v>415</v>
      </c>
    </row>
    <row r="53" spans="1:14" ht="45.6" x14ac:dyDescent="0.25">
      <c r="A53" s="152">
        <v>26</v>
      </c>
      <c r="B53" s="153" t="s">
        <v>416</v>
      </c>
      <c r="C53" s="134" t="s">
        <v>417</v>
      </c>
      <c r="D53" s="154" t="s">
        <v>412</v>
      </c>
      <c r="E53" s="155">
        <v>0.56000000000000005</v>
      </c>
      <c r="F53" s="136" t="s">
        <v>418</v>
      </c>
      <c r="G53" s="136">
        <v>12.78</v>
      </c>
      <c r="H53" s="156">
        <v>118.14</v>
      </c>
      <c r="I53" s="156">
        <v>66.16</v>
      </c>
      <c r="J53" s="136" t="s">
        <v>419</v>
      </c>
      <c r="K53" s="136">
        <v>67.56</v>
      </c>
      <c r="L53" s="157"/>
      <c r="M53" s="156">
        <f>IF(ISNUMBER(K53/G53),IF(NOT(K53/G53=0),K53/G53, " "), " ")</f>
        <v>5.286384976525822</v>
      </c>
      <c r="N53" s="154" t="s">
        <v>420</v>
      </c>
    </row>
    <row r="54" spans="1:14" ht="22.8" x14ac:dyDescent="0.25">
      <c r="A54" s="152">
        <v>27</v>
      </c>
      <c r="B54" s="153" t="s">
        <v>421</v>
      </c>
      <c r="C54" s="134" t="s">
        <v>422</v>
      </c>
      <c r="D54" s="154" t="s">
        <v>369</v>
      </c>
      <c r="E54" s="155">
        <v>1E-4</v>
      </c>
      <c r="F54" s="136" t="s">
        <v>423</v>
      </c>
      <c r="G54" s="136">
        <v>1.73</v>
      </c>
      <c r="H54" s="156">
        <v>44098</v>
      </c>
      <c r="I54" s="156">
        <v>4.41</v>
      </c>
      <c r="J54" s="136" t="s">
        <v>424</v>
      </c>
      <c r="K54" s="136">
        <v>4.51</v>
      </c>
      <c r="L54" s="157"/>
      <c r="M54" s="156">
        <f>IF(ISNUMBER(K54/G54),IF(NOT(K54/G54=0),K54/G54, " "), " ")</f>
        <v>2.6069364161849711</v>
      </c>
      <c r="N54" s="154" t="s">
        <v>425</v>
      </c>
    </row>
    <row r="55" spans="1:14" ht="22.8" x14ac:dyDescent="0.25">
      <c r="A55" s="152">
        <v>28</v>
      </c>
      <c r="B55" s="153" t="s">
        <v>426</v>
      </c>
      <c r="C55" s="134" t="s">
        <v>427</v>
      </c>
      <c r="D55" s="154" t="s">
        <v>412</v>
      </c>
      <c r="E55" s="155">
        <v>2E-3</v>
      </c>
      <c r="F55" s="136" t="s">
        <v>428</v>
      </c>
      <c r="G55" s="136">
        <v>0.01</v>
      </c>
      <c r="H55" s="156">
        <v>34.75</v>
      </c>
      <c r="I55" s="156">
        <v>7.0000000000000007E-2</v>
      </c>
      <c r="J55" s="136" t="s">
        <v>429</v>
      </c>
      <c r="K55" s="136">
        <v>7.0000000000000007E-2</v>
      </c>
      <c r="L55" s="157"/>
      <c r="M55" s="156">
        <f>IF(ISNUMBER(K55/G55),IF(NOT(K55/G55=0),K55/G55, " "), " ")</f>
        <v>7.0000000000000009</v>
      </c>
      <c r="N55" s="154" t="s">
        <v>430</v>
      </c>
    </row>
    <row r="56" spans="1:14" ht="22.8" x14ac:dyDescent="0.25">
      <c r="A56" s="152">
        <v>29</v>
      </c>
      <c r="B56" s="153" t="s">
        <v>431</v>
      </c>
      <c r="C56" s="134" t="s">
        <v>432</v>
      </c>
      <c r="D56" s="154" t="s">
        <v>369</v>
      </c>
      <c r="E56" s="155">
        <v>1E-4</v>
      </c>
      <c r="F56" s="136" t="s">
        <v>433</v>
      </c>
      <c r="G56" s="136">
        <v>0.92</v>
      </c>
      <c r="H56" s="156">
        <v>32928</v>
      </c>
      <c r="I56" s="156">
        <v>3.29</v>
      </c>
      <c r="J56" s="136" t="s">
        <v>434</v>
      </c>
      <c r="K56" s="136">
        <v>3.37</v>
      </c>
      <c r="L56" s="157"/>
      <c r="M56" s="156">
        <f>IF(ISNUMBER(K56/G56),IF(NOT(K56/G56=0),K56/G56, " "), " ")</f>
        <v>3.6630434782608696</v>
      </c>
      <c r="N56" s="154" t="s">
        <v>435</v>
      </c>
    </row>
    <row r="57" spans="1:14" ht="22.8" x14ac:dyDescent="0.25">
      <c r="A57" s="152">
        <v>30</v>
      </c>
      <c r="B57" s="153" t="s">
        <v>436</v>
      </c>
      <c r="C57" s="134" t="s">
        <v>437</v>
      </c>
      <c r="D57" s="154" t="s">
        <v>369</v>
      </c>
      <c r="E57" s="155">
        <v>1.8E-3</v>
      </c>
      <c r="F57" s="136" t="s">
        <v>438</v>
      </c>
      <c r="G57" s="136">
        <v>21.2</v>
      </c>
      <c r="H57" s="156">
        <v>30079</v>
      </c>
      <c r="I57" s="156">
        <v>54.14</v>
      </c>
      <c r="J57" s="136" t="s">
        <v>439</v>
      </c>
      <c r="K57" s="136">
        <v>55.4</v>
      </c>
      <c r="L57" s="157"/>
      <c r="M57" s="156">
        <f>IF(ISNUMBER(K57/G57),IF(NOT(K57/G57=0),K57/G57, " "), " ")</f>
        <v>2.6132075471698113</v>
      </c>
      <c r="N57" s="154" t="s">
        <v>440</v>
      </c>
    </row>
    <row r="58" spans="1:14" ht="22.8" x14ac:dyDescent="0.25">
      <c r="A58" s="152">
        <v>31</v>
      </c>
      <c r="B58" s="153" t="s">
        <v>441</v>
      </c>
      <c r="C58" s="134" t="s">
        <v>442</v>
      </c>
      <c r="D58" s="154" t="s">
        <v>443</v>
      </c>
      <c r="E58" s="155">
        <v>1</v>
      </c>
      <c r="F58" s="136" t="s">
        <v>444</v>
      </c>
      <c r="G58" s="136">
        <v>18</v>
      </c>
      <c r="H58" s="156">
        <v>32.61</v>
      </c>
      <c r="I58" s="156">
        <v>32.61</v>
      </c>
      <c r="J58" s="136" t="s">
        <v>445</v>
      </c>
      <c r="K58" s="136">
        <v>33.4</v>
      </c>
      <c r="L58" s="157"/>
      <c r="M58" s="156">
        <f>IF(ISNUMBER(K58/G58),IF(NOT(K58/G58=0),K58/G58, " "), " ")</f>
        <v>1.8555555555555554</v>
      </c>
      <c r="N58" s="154" t="s">
        <v>446</v>
      </c>
    </row>
    <row r="59" spans="1:14" ht="34.200000000000003" x14ac:dyDescent="0.25">
      <c r="A59" s="152">
        <v>32</v>
      </c>
      <c r="B59" s="153" t="s">
        <v>447</v>
      </c>
      <c r="C59" s="134" t="s">
        <v>448</v>
      </c>
      <c r="D59" s="154" t="s">
        <v>449</v>
      </c>
      <c r="E59" s="155">
        <v>1</v>
      </c>
      <c r="F59" s="136" t="s">
        <v>450</v>
      </c>
      <c r="G59" s="136">
        <v>4.67</v>
      </c>
      <c r="H59" s="156">
        <v>5.64</v>
      </c>
      <c r="I59" s="156">
        <v>5.64</v>
      </c>
      <c r="J59" s="136" t="s">
        <v>451</v>
      </c>
      <c r="K59" s="136">
        <v>5.79</v>
      </c>
      <c r="L59" s="157"/>
      <c r="M59" s="156">
        <f>IF(ISNUMBER(K59/G59),IF(NOT(K59/G59=0),K59/G59, " "), " ")</f>
        <v>1.2398286937901499</v>
      </c>
      <c r="N59" s="154" t="s">
        <v>452</v>
      </c>
    </row>
    <row r="60" spans="1:14" ht="34.200000000000003" x14ac:dyDescent="0.25">
      <c r="A60" s="152">
        <v>33</v>
      </c>
      <c r="B60" s="153" t="s">
        <v>453</v>
      </c>
      <c r="C60" s="134" t="s">
        <v>454</v>
      </c>
      <c r="D60" s="154" t="s">
        <v>369</v>
      </c>
      <c r="E60" s="155">
        <v>1.8E-3</v>
      </c>
      <c r="F60" s="136" t="s">
        <v>455</v>
      </c>
      <c r="G60" s="136">
        <v>37.619999999999997</v>
      </c>
      <c r="H60" s="156">
        <v>50416.65</v>
      </c>
      <c r="I60" s="156">
        <v>90.74</v>
      </c>
      <c r="J60" s="136" t="s">
        <v>456</v>
      </c>
      <c r="K60" s="136">
        <v>92.78</v>
      </c>
      <c r="L60" s="157"/>
      <c r="M60" s="156">
        <f>IF(ISNUMBER(K60/G60),IF(NOT(K60/G60=0),K60/G60, " "), " ")</f>
        <v>2.4662413609782035</v>
      </c>
      <c r="N60" s="154" t="s">
        <v>457</v>
      </c>
    </row>
    <row r="61" spans="1:14" ht="57" x14ac:dyDescent="0.25">
      <c r="A61" s="152">
        <v>34</v>
      </c>
      <c r="B61" s="153" t="s">
        <v>458</v>
      </c>
      <c r="C61" s="134" t="s">
        <v>459</v>
      </c>
      <c r="D61" s="154" t="s">
        <v>460</v>
      </c>
      <c r="E61" s="155">
        <v>2.3540000000000001</v>
      </c>
      <c r="F61" s="136" t="s">
        <v>461</v>
      </c>
      <c r="G61" s="136">
        <v>28.95</v>
      </c>
      <c r="H61" s="156">
        <v>39.79</v>
      </c>
      <c r="I61" s="156">
        <v>93.67</v>
      </c>
      <c r="J61" s="136" t="s">
        <v>462</v>
      </c>
      <c r="K61" s="136">
        <v>95.9</v>
      </c>
      <c r="L61" s="157"/>
      <c r="M61" s="156">
        <f>IF(ISNUMBER(K61/G61),IF(NOT(K61/G61=0),K61/G61, " "), " ")</f>
        <v>3.3126079447322971</v>
      </c>
      <c r="N61" s="154" t="s">
        <v>463</v>
      </c>
    </row>
    <row r="62" spans="1:14" ht="57" x14ac:dyDescent="0.25">
      <c r="A62" s="152">
        <v>35</v>
      </c>
      <c r="B62" s="153" t="s">
        <v>464</v>
      </c>
      <c r="C62" s="134" t="s">
        <v>465</v>
      </c>
      <c r="D62" s="154" t="s">
        <v>460</v>
      </c>
      <c r="E62" s="155">
        <v>6.9550000000000001</v>
      </c>
      <c r="F62" s="136" t="s">
        <v>466</v>
      </c>
      <c r="G62" s="136">
        <v>224.65</v>
      </c>
      <c r="H62" s="156">
        <v>104.98</v>
      </c>
      <c r="I62" s="156">
        <v>730.14</v>
      </c>
      <c r="J62" s="136" t="s">
        <v>467</v>
      </c>
      <c r="K62" s="136">
        <v>747.66</v>
      </c>
      <c r="L62" s="157"/>
      <c r="M62" s="156">
        <f>IF(ISNUMBER(K62/G62),IF(NOT(K62/G62=0),K62/G62, " "), " ")</f>
        <v>3.3281103939461381</v>
      </c>
      <c r="N62" s="154" t="s">
        <v>468</v>
      </c>
    </row>
    <row r="63" spans="1:14" ht="57" x14ac:dyDescent="0.25">
      <c r="A63" s="152">
        <v>36</v>
      </c>
      <c r="B63" s="153" t="s">
        <v>469</v>
      </c>
      <c r="C63" s="134" t="s">
        <v>470</v>
      </c>
      <c r="D63" s="154" t="s">
        <v>460</v>
      </c>
      <c r="E63" s="155">
        <v>2.8740000000000001</v>
      </c>
      <c r="F63" s="136" t="s">
        <v>471</v>
      </c>
      <c r="G63" s="136">
        <v>64.489999999999995</v>
      </c>
      <c r="H63" s="156">
        <v>44.78</v>
      </c>
      <c r="I63" s="156">
        <v>128.69999999999999</v>
      </c>
      <c r="J63" s="136" t="s">
        <v>472</v>
      </c>
      <c r="K63" s="136">
        <v>131.31</v>
      </c>
      <c r="L63" s="157"/>
      <c r="M63" s="156">
        <f>IF(ISNUMBER(K63/G63),IF(NOT(K63/G63=0),K63/G63, " "), " ")</f>
        <v>2.0361296325011633</v>
      </c>
      <c r="N63" s="154" t="s">
        <v>473</v>
      </c>
    </row>
    <row r="64" spans="1:14" ht="34.200000000000003" x14ac:dyDescent="0.25">
      <c r="A64" s="152">
        <v>37</v>
      </c>
      <c r="B64" s="153" t="s">
        <v>474</v>
      </c>
      <c r="C64" s="134" t="s">
        <v>475</v>
      </c>
      <c r="D64" s="154" t="s">
        <v>369</v>
      </c>
      <c r="E64" s="155">
        <v>8.0000000000000002E-3</v>
      </c>
      <c r="F64" s="136" t="s">
        <v>476</v>
      </c>
      <c r="G64" s="136">
        <v>115.92</v>
      </c>
      <c r="H64" s="156">
        <v>49632</v>
      </c>
      <c r="I64" s="156">
        <v>397.05</v>
      </c>
      <c r="J64" s="136" t="s">
        <v>477</v>
      </c>
      <c r="K64" s="136">
        <v>405.68</v>
      </c>
      <c r="L64" s="157"/>
      <c r="M64" s="156">
        <f>IF(ISNUMBER(K64/G64),IF(NOT(K64/G64=0),K64/G64, " "), " ")</f>
        <v>3.4996549344375429</v>
      </c>
      <c r="N64" s="154" t="s">
        <v>478</v>
      </c>
    </row>
    <row r="65" spans="1:14" ht="22.8" x14ac:dyDescent="0.25">
      <c r="A65" s="152">
        <v>38</v>
      </c>
      <c r="B65" s="153" t="s">
        <v>479</v>
      </c>
      <c r="C65" s="134" t="s">
        <v>480</v>
      </c>
      <c r="D65" s="154" t="s">
        <v>460</v>
      </c>
      <c r="E65" s="155">
        <v>6.242</v>
      </c>
      <c r="F65" s="136" t="s">
        <v>481</v>
      </c>
      <c r="G65" s="136">
        <v>12.48</v>
      </c>
      <c r="H65" s="156">
        <v>4.24</v>
      </c>
      <c r="I65" s="156">
        <v>26.47</v>
      </c>
      <c r="J65" s="136" t="s">
        <v>482</v>
      </c>
      <c r="K65" s="136">
        <v>27.22</v>
      </c>
      <c r="L65" s="157"/>
      <c r="M65" s="156">
        <f>IF(ISNUMBER(K65/G65),IF(NOT(K65/G65=0),K65/G65, " "), " ")</f>
        <v>2.1810897435897436</v>
      </c>
      <c r="N65" s="154" t="s">
        <v>483</v>
      </c>
    </row>
    <row r="66" spans="1:14" ht="57" x14ac:dyDescent="0.25">
      <c r="A66" s="152">
        <v>39</v>
      </c>
      <c r="B66" s="153" t="s">
        <v>484</v>
      </c>
      <c r="C66" s="134" t="s">
        <v>485</v>
      </c>
      <c r="D66" s="154" t="s">
        <v>375</v>
      </c>
      <c r="E66" s="155">
        <v>9.1999999999999998E-3</v>
      </c>
      <c r="F66" s="136" t="s">
        <v>486</v>
      </c>
      <c r="G66" s="136">
        <v>22.54</v>
      </c>
      <c r="H66" s="156">
        <v>12997</v>
      </c>
      <c r="I66" s="156">
        <v>119.57</v>
      </c>
      <c r="J66" s="136" t="s">
        <v>487</v>
      </c>
      <c r="K66" s="136">
        <v>122.42</v>
      </c>
      <c r="L66" s="157"/>
      <c r="M66" s="156">
        <f>IF(ISNUMBER(K66/G66),IF(NOT(K66/G66=0),K66/G66, " "), " ")</f>
        <v>5.4312333629103815</v>
      </c>
      <c r="N66" s="154" t="s">
        <v>488</v>
      </c>
    </row>
    <row r="67" spans="1:14" ht="45.6" x14ac:dyDescent="0.25">
      <c r="A67" s="152">
        <v>40</v>
      </c>
      <c r="B67" s="153" t="s">
        <v>489</v>
      </c>
      <c r="C67" s="134" t="s">
        <v>490</v>
      </c>
      <c r="D67" s="154" t="s">
        <v>460</v>
      </c>
      <c r="E67" s="155">
        <v>0.18</v>
      </c>
      <c r="F67" s="136" t="s">
        <v>491</v>
      </c>
      <c r="G67" s="136">
        <v>2.09</v>
      </c>
      <c r="H67" s="156">
        <v>22.1</v>
      </c>
      <c r="I67" s="156">
        <v>3.98</v>
      </c>
      <c r="J67" s="136" t="s">
        <v>492</v>
      </c>
      <c r="K67" s="136">
        <v>4.0599999999999996</v>
      </c>
      <c r="L67" s="157"/>
      <c r="M67" s="156">
        <f>IF(ISNUMBER(K67/G67),IF(NOT(K67/G67=0),K67/G67, " "), " ")</f>
        <v>1.9425837320574162</v>
      </c>
      <c r="N67" s="154" t="s">
        <v>493</v>
      </c>
    </row>
    <row r="68" spans="1:14" ht="34.200000000000003" x14ac:dyDescent="0.25">
      <c r="A68" s="152">
        <v>41</v>
      </c>
      <c r="B68" s="153" t="s">
        <v>494</v>
      </c>
      <c r="C68" s="134" t="s">
        <v>495</v>
      </c>
      <c r="D68" s="154" t="s">
        <v>375</v>
      </c>
      <c r="E68" s="155">
        <v>2.1840000000000002</v>
      </c>
      <c r="F68" s="136" t="s">
        <v>496</v>
      </c>
      <c r="G68" s="136">
        <v>6.8</v>
      </c>
      <c r="H68" s="156">
        <v>21.36</v>
      </c>
      <c r="I68" s="156">
        <v>46.66</v>
      </c>
      <c r="J68" s="136" t="s">
        <v>497</v>
      </c>
      <c r="K68" s="136">
        <v>47.6</v>
      </c>
      <c r="L68" s="157"/>
      <c r="M68" s="156">
        <f>IF(ISNUMBER(K68/G68),IF(NOT(K68/G68=0),K68/G68, " "), " ")</f>
        <v>7</v>
      </c>
      <c r="N68" s="154" t="s">
        <v>498</v>
      </c>
    </row>
    <row r="69" spans="1:14" ht="22.8" x14ac:dyDescent="0.25">
      <c r="A69" s="152">
        <v>42</v>
      </c>
      <c r="B69" s="153" t="s">
        <v>499</v>
      </c>
      <c r="C69" s="134" t="s">
        <v>500</v>
      </c>
      <c r="D69" s="154" t="s">
        <v>412</v>
      </c>
      <c r="E69" s="155">
        <v>3</v>
      </c>
      <c r="F69" s="136" t="s">
        <v>501</v>
      </c>
      <c r="G69" s="136">
        <v>78.900000000000006</v>
      </c>
      <c r="H69" s="156"/>
      <c r="I69" s="156"/>
      <c r="J69" s="136" t="s">
        <v>502</v>
      </c>
      <c r="K69" s="136">
        <v>361.86</v>
      </c>
      <c r="L69" s="157"/>
      <c r="M69" s="156">
        <f>IF(ISNUMBER(K69/G69),IF(NOT(K69/G69=0),K69/G69, " "), " ")</f>
        <v>4.5863117870722432</v>
      </c>
      <c r="N69" s="154"/>
    </row>
    <row r="70" spans="1:14" ht="22.8" x14ac:dyDescent="0.25">
      <c r="A70" s="152">
        <v>43</v>
      </c>
      <c r="B70" s="153" t="s">
        <v>503</v>
      </c>
      <c r="C70" s="134" t="s">
        <v>504</v>
      </c>
      <c r="D70" s="154" t="s">
        <v>369</v>
      </c>
      <c r="E70" s="155">
        <v>0.01</v>
      </c>
      <c r="F70" s="136" t="s">
        <v>505</v>
      </c>
      <c r="G70" s="136">
        <v>110.11</v>
      </c>
      <c r="H70" s="156"/>
      <c r="I70" s="156"/>
      <c r="J70" s="136" t="s">
        <v>506</v>
      </c>
      <c r="K70" s="136">
        <v>31.1</v>
      </c>
      <c r="L70" s="157"/>
      <c r="M70" s="156">
        <f>IF(ISNUMBER(K70/G70),IF(NOT(K70/G70=0),K70/G70, " "), " ")</f>
        <v>0.28244482789937336</v>
      </c>
      <c r="N70" s="154"/>
    </row>
    <row r="71" spans="1:14" ht="57" x14ac:dyDescent="0.25">
      <c r="A71" s="152">
        <v>44</v>
      </c>
      <c r="B71" s="153" t="s">
        <v>507</v>
      </c>
      <c r="C71" s="134" t="s">
        <v>508</v>
      </c>
      <c r="D71" s="154" t="s">
        <v>460</v>
      </c>
      <c r="E71" s="155">
        <v>3</v>
      </c>
      <c r="F71" s="136" t="s">
        <v>509</v>
      </c>
      <c r="G71" s="136">
        <v>85.2</v>
      </c>
      <c r="H71" s="156"/>
      <c r="I71" s="156"/>
      <c r="J71" s="136" t="s">
        <v>510</v>
      </c>
      <c r="K71" s="136">
        <v>282.69</v>
      </c>
      <c r="L71" s="157"/>
      <c r="M71" s="156">
        <f>IF(ISNUMBER(K71/G71),IF(NOT(K71/G71=0),K71/G71, " "), " ")</f>
        <v>3.3179577464788732</v>
      </c>
      <c r="N71" s="154"/>
    </row>
    <row r="72" spans="1:14" ht="22.8" x14ac:dyDescent="0.25">
      <c r="A72" s="152">
        <v>45</v>
      </c>
      <c r="B72" s="153" t="s">
        <v>511</v>
      </c>
      <c r="C72" s="134" t="s">
        <v>512</v>
      </c>
      <c r="D72" s="154" t="s">
        <v>449</v>
      </c>
      <c r="E72" s="155">
        <v>4</v>
      </c>
      <c r="F72" s="136" t="s">
        <v>513</v>
      </c>
      <c r="G72" s="136">
        <v>74.400000000000006</v>
      </c>
      <c r="H72" s="156"/>
      <c r="I72" s="156"/>
      <c r="J72" s="136" t="s">
        <v>514</v>
      </c>
      <c r="K72" s="136">
        <v>137.91999999999999</v>
      </c>
      <c r="L72" s="157"/>
      <c r="M72" s="156">
        <f>IF(ISNUMBER(K72/G72),IF(NOT(K72/G72=0),K72/G72, " "), " ")</f>
        <v>1.8537634408602148</v>
      </c>
      <c r="N72" s="154"/>
    </row>
    <row r="73" spans="1:14" ht="22.8" x14ac:dyDescent="0.25">
      <c r="A73" s="152">
        <v>46</v>
      </c>
      <c r="B73" s="153" t="s">
        <v>515</v>
      </c>
      <c r="C73" s="134" t="s">
        <v>516</v>
      </c>
      <c r="D73" s="154" t="s">
        <v>449</v>
      </c>
      <c r="E73" s="155">
        <v>1</v>
      </c>
      <c r="F73" s="136" t="s">
        <v>517</v>
      </c>
      <c r="G73" s="136">
        <v>21.1</v>
      </c>
      <c r="H73" s="156"/>
      <c r="I73" s="156"/>
      <c r="J73" s="136" t="s">
        <v>518</v>
      </c>
      <c r="K73" s="136">
        <v>129.69999999999999</v>
      </c>
      <c r="L73" s="157"/>
      <c r="M73" s="156">
        <f>IF(ISNUMBER(K73/G73),IF(NOT(K73/G73=0),K73/G73, " "), " ")</f>
        <v>6.1469194312796196</v>
      </c>
      <c r="N73" s="154"/>
    </row>
    <row r="74" spans="1:14" ht="22.8" x14ac:dyDescent="0.25">
      <c r="A74" s="152">
        <v>47</v>
      </c>
      <c r="B74" s="153" t="s">
        <v>519</v>
      </c>
      <c r="C74" s="134" t="s">
        <v>520</v>
      </c>
      <c r="D74" s="154" t="s">
        <v>449</v>
      </c>
      <c r="E74" s="155">
        <v>1</v>
      </c>
      <c r="F74" s="136" t="s">
        <v>521</v>
      </c>
      <c r="G74" s="136">
        <v>43.5</v>
      </c>
      <c r="H74" s="156"/>
      <c r="I74" s="156"/>
      <c r="J74" s="136" t="s">
        <v>522</v>
      </c>
      <c r="K74" s="136">
        <v>116.32</v>
      </c>
      <c r="L74" s="157"/>
      <c r="M74" s="156">
        <f>IF(ISNUMBER(K74/G74),IF(NOT(K74/G74=0),K74/G74, " "), " ")</f>
        <v>2.6740229885057469</v>
      </c>
      <c r="N74" s="154"/>
    </row>
    <row r="75" spans="1:14" ht="57" x14ac:dyDescent="0.25">
      <c r="A75" s="152">
        <v>48</v>
      </c>
      <c r="B75" s="153" t="s">
        <v>523</v>
      </c>
      <c r="C75" s="134" t="s">
        <v>524</v>
      </c>
      <c r="D75" s="154" t="s">
        <v>449</v>
      </c>
      <c r="E75" s="155">
        <v>1</v>
      </c>
      <c r="F75" s="136" t="s">
        <v>418</v>
      </c>
      <c r="G75" s="136">
        <v>22.8</v>
      </c>
      <c r="H75" s="156"/>
      <c r="I75" s="156"/>
      <c r="J75" s="136" t="s">
        <v>525</v>
      </c>
      <c r="K75" s="136">
        <v>53.68</v>
      </c>
      <c r="L75" s="157"/>
      <c r="M75" s="156">
        <f>IF(ISNUMBER(K75/G75),IF(NOT(K75/G75=0),K75/G75, " "), " ")</f>
        <v>2.3543859649122805</v>
      </c>
      <c r="N75" s="154"/>
    </row>
    <row r="76" spans="1:14" ht="57" x14ac:dyDescent="0.25">
      <c r="A76" s="152">
        <v>49</v>
      </c>
      <c r="B76" s="153" t="s">
        <v>526</v>
      </c>
      <c r="C76" s="134" t="s">
        <v>527</v>
      </c>
      <c r="D76" s="154" t="s">
        <v>449</v>
      </c>
      <c r="E76" s="155">
        <v>1</v>
      </c>
      <c r="F76" s="136" t="s">
        <v>528</v>
      </c>
      <c r="G76" s="136">
        <v>29.7</v>
      </c>
      <c r="H76" s="156"/>
      <c r="I76" s="156"/>
      <c r="J76" s="136" t="s">
        <v>529</v>
      </c>
      <c r="K76" s="136">
        <v>85.66</v>
      </c>
      <c r="L76" s="157"/>
      <c r="M76" s="156">
        <f>IF(ISNUMBER(K76/G76),IF(NOT(K76/G76=0),K76/G76, " "), " ")</f>
        <v>2.8841750841750842</v>
      </c>
      <c r="N76" s="154"/>
    </row>
    <row r="77" spans="1:14" ht="22.8" x14ac:dyDescent="0.25">
      <c r="A77" s="152">
        <v>50</v>
      </c>
      <c r="B77" s="153" t="s">
        <v>530</v>
      </c>
      <c r="C77" s="134" t="s">
        <v>531</v>
      </c>
      <c r="D77" s="154" t="s">
        <v>449</v>
      </c>
      <c r="E77" s="155">
        <v>1</v>
      </c>
      <c r="F77" s="136" t="s">
        <v>532</v>
      </c>
      <c r="G77" s="136">
        <v>0.67</v>
      </c>
      <c r="H77" s="156"/>
      <c r="I77" s="156"/>
      <c r="J77" s="136" t="s">
        <v>533</v>
      </c>
      <c r="K77" s="136">
        <v>2.76</v>
      </c>
      <c r="L77" s="157"/>
      <c r="M77" s="156">
        <f>IF(ISNUMBER(K77/G77),IF(NOT(K77/G77=0),K77/G77, " "), " ")</f>
        <v>4.1194029850746263</v>
      </c>
      <c r="N77" s="154"/>
    </row>
    <row r="78" spans="1:14" ht="19.350000000000001" customHeight="1" x14ac:dyDescent="0.25">
      <c r="A78" s="150" t="s">
        <v>534</v>
      </c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</row>
    <row r="79" spans="1:14" ht="19.350000000000001" customHeight="1" x14ac:dyDescent="0.25">
      <c r="A79" s="128" t="s">
        <v>366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</row>
    <row r="80" spans="1:14" ht="22.8" x14ac:dyDescent="0.25">
      <c r="A80" s="152">
        <v>51</v>
      </c>
      <c r="B80" s="153" t="s">
        <v>535</v>
      </c>
      <c r="C80" s="134" t="s">
        <v>536</v>
      </c>
      <c r="D80" s="154" t="s">
        <v>449</v>
      </c>
      <c r="E80" s="155">
        <v>3</v>
      </c>
      <c r="F80" s="136" t="s">
        <v>333</v>
      </c>
      <c r="G80" s="136"/>
      <c r="H80" s="156"/>
      <c r="I80" s="156"/>
      <c r="J80" s="136" t="s">
        <v>333</v>
      </c>
      <c r="K80" s="136"/>
      <c r="L80" s="157"/>
      <c r="M80" s="156" t="str">
        <f>IF(ISNUMBER(K80/G80),IF(NOT(K80/G80=0),K80/G80, " "), " ")</f>
        <v xml:space="preserve"> </v>
      </c>
      <c r="N80" s="154"/>
    </row>
    <row r="81" spans="1:14" ht="22.8" x14ac:dyDescent="0.25">
      <c r="A81" s="152">
        <v>52</v>
      </c>
      <c r="B81" s="153" t="s">
        <v>537</v>
      </c>
      <c r="C81" s="134" t="s">
        <v>538</v>
      </c>
      <c r="D81" s="154" t="s">
        <v>369</v>
      </c>
      <c r="E81" s="155">
        <v>3.8E-3</v>
      </c>
      <c r="F81" s="136" t="s">
        <v>333</v>
      </c>
      <c r="G81" s="136"/>
      <c r="H81" s="156"/>
      <c r="I81" s="156"/>
      <c r="J81" s="136" t="s">
        <v>333</v>
      </c>
      <c r="K81" s="136"/>
      <c r="L81" s="157"/>
      <c r="M81" s="156" t="str">
        <f>IF(ISNUMBER(K81/G81),IF(NOT(K81/G81=0),K81/G81, " "), " ")</f>
        <v xml:space="preserve"> </v>
      </c>
      <c r="N81" s="154"/>
    </row>
    <row r="82" spans="1:14" ht="22.8" x14ac:dyDescent="0.25">
      <c r="A82" s="158">
        <v>53</v>
      </c>
      <c r="B82" s="159" t="s">
        <v>539</v>
      </c>
      <c r="C82" s="140" t="s">
        <v>540</v>
      </c>
      <c r="D82" s="160" t="s">
        <v>369</v>
      </c>
      <c r="E82" s="161">
        <v>8.6999999999999994E-3</v>
      </c>
      <c r="F82" s="142" t="s">
        <v>333</v>
      </c>
      <c r="G82" s="142"/>
      <c r="H82" s="162"/>
      <c r="I82" s="162"/>
      <c r="J82" s="142" t="s">
        <v>333</v>
      </c>
      <c r="K82" s="142"/>
      <c r="L82" s="163"/>
      <c r="M82" s="162" t="str">
        <f>IF(ISNUMBER(K82/G82),IF(NOT(K82/G82=0),K82/G82, " "), " ")</f>
        <v xml:space="preserve"> </v>
      </c>
      <c r="N82" s="160"/>
    </row>
    <row r="83" spans="1:14" x14ac:dyDescent="0.25">
      <c r="A83" s="144" t="s">
        <v>281</v>
      </c>
      <c r="B83" s="145"/>
      <c r="C83" s="145"/>
      <c r="D83" s="145"/>
      <c r="E83" s="145"/>
      <c r="F83" s="145"/>
      <c r="G83" s="164">
        <v>2092</v>
      </c>
      <c r="H83" s="165"/>
      <c r="I83" s="165"/>
      <c r="J83" s="165"/>
      <c r="K83" s="164">
        <v>12250</v>
      </c>
      <c r="L83" s="166"/>
      <c r="M83" s="164">
        <f ca="1">IF(ISNUMBER(INDIRECT("K" &amp; ROW())/INDIRECT("G" &amp; ROW())),INDIRECT("K" &amp; ROW())/INDIRECT("G" &amp; ROW()), " ")</f>
        <v>5.8556405353728493</v>
      </c>
      <c r="N83" s="146" t="s">
        <v>541</v>
      </c>
    </row>
    <row r="84" spans="1:14" x14ac:dyDescent="0.25">
      <c r="A84" s="144" t="s">
        <v>286</v>
      </c>
      <c r="B84" s="145"/>
      <c r="C84" s="145"/>
      <c r="D84" s="145"/>
      <c r="E84" s="145"/>
      <c r="F84" s="145"/>
      <c r="G84" s="164"/>
      <c r="H84" s="165"/>
      <c r="I84" s="165"/>
      <c r="J84" s="165"/>
      <c r="K84" s="164"/>
      <c r="L84" s="166"/>
      <c r="M84" s="164" t="str">
        <f ca="1">IF(ISNUMBER(INDIRECT("K" &amp; ROW())/INDIRECT("G" &amp; ROW())),INDIRECT("K" &amp; ROW())/INDIRECT("G" &amp; ROW()), " ")</f>
        <v xml:space="preserve"> </v>
      </c>
      <c r="N84" s="146" t="s">
        <v>541</v>
      </c>
    </row>
    <row r="85" spans="1:14" x14ac:dyDescent="0.25">
      <c r="A85" s="144" t="s">
        <v>287</v>
      </c>
      <c r="B85" s="145"/>
      <c r="C85" s="145"/>
      <c r="D85" s="145"/>
      <c r="E85" s="145"/>
      <c r="F85" s="145"/>
      <c r="G85" s="164">
        <v>669</v>
      </c>
      <c r="H85" s="165"/>
      <c r="I85" s="165"/>
      <c r="J85" s="165"/>
      <c r="K85" s="164">
        <v>7377</v>
      </c>
      <c r="L85" s="166"/>
      <c r="M85" s="164">
        <f ca="1">IF(ISNUMBER(INDIRECT("K" &amp; ROW())/INDIRECT("G" &amp; ROW())),INDIRECT("K" &amp; ROW())/INDIRECT("G" &amp; ROW()), " ")</f>
        <v>11.026905829596412</v>
      </c>
      <c r="N85" s="146" t="s">
        <v>541</v>
      </c>
    </row>
    <row r="86" spans="1:14" x14ac:dyDescent="0.25">
      <c r="A86" s="144" t="s">
        <v>288</v>
      </c>
      <c r="B86" s="145"/>
      <c r="C86" s="145"/>
      <c r="D86" s="145"/>
      <c r="E86" s="145"/>
      <c r="F86" s="145"/>
      <c r="G86" s="164">
        <v>1094</v>
      </c>
      <c r="H86" s="165"/>
      <c r="I86" s="165"/>
      <c r="J86" s="165"/>
      <c r="K86" s="164">
        <v>3290</v>
      </c>
      <c r="L86" s="166"/>
      <c r="M86" s="164">
        <f ca="1">IF(ISNUMBER(INDIRECT("K" &amp; ROW())/INDIRECT("G" &amp; ROW())),INDIRECT("K" &amp; ROW())/INDIRECT("G" &amp; ROW()), " ")</f>
        <v>3.0073126142595976</v>
      </c>
      <c r="N86" s="146" t="s">
        <v>541</v>
      </c>
    </row>
    <row r="87" spans="1:14" x14ac:dyDescent="0.25">
      <c r="A87" s="144" t="s">
        <v>289</v>
      </c>
      <c r="B87" s="145"/>
      <c r="C87" s="145"/>
      <c r="D87" s="145"/>
      <c r="E87" s="145"/>
      <c r="F87" s="145"/>
      <c r="G87" s="164">
        <v>341</v>
      </c>
      <c r="H87" s="165"/>
      <c r="I87" s="165"/>
      <c r="J87" s="165"/>
      <c r="K87" s="164">
        <v>1723</v>
      </c>
      <c r="L87" s="166"/>
      <c r="M87" s="164">
        <f ca="1">IF(ISNUMBER(INDIRECT("K" &amp; ROW())/INDIRECT("G" &amp; ROW())),INDIRECT("K" &amp; ROW())/INDIRECT("G" &amp; ROW()), " ")</f>
        <v>5.0527859237536656</v>
      </c>
      <c r="N87" s="146" t="s">
        <v>541</v>
      </c>
    </row>
    <row r="88" spans="1:14" x14ac:dyDescent="0.25">
      <c r="A88" s="147" t="s">
        <v>290</v>
      </c>
      <c r="B88" s="148"/>
      <c r="C88" s="148"/>
      <c r="D88" s="148"/>
      <c r="E88" s="148"/>
      <c r="F88" s="148"/>
      <c r="G88" s="167">
        <v>627</v>
      </c>
      <c r="H88" s="168"/>
      <c r="I88" s="168"/>
      <c r="J88" s="168"/>
      <c r="K88" s="167">
        <v>5898</v>
      </c>
      <c r="L88" s="169"/>
      <c r="M88" s="167">
        <f ca="1">IF(ISNUMBER(INDIRECT("K" &amp; ROW())/INDIRECT("G" &amp; ROW())),INDIRECT("K" &amp; ROW())/INDIRECT("G" &amp; ROW()), " ")</f>
        <v>9.4066985645933006</v>
      </c>
      <c r="N88" s="149" t="s">
        <v>541</v>
      </c>
    </row>
    <row r="89" spans="1:14" x14ac:dyDescent="0.25">
      <c r="A89" s="147" t="s">
        <v>291</v>
      </c>
      <c r="B89" s="148"/>
      <c r="C89" s="148"/>
      <c r="D89" s="148"/>
      <c r="E89" s="148"/>
      <c r="F89" s="148"/>
      <c r="G89" s="167">
        <v>402</v>
      </c>
      <c r="H89" s="168"/>
      <c r="I89" s="168"/>
      <c r="J89" s="168"/>
      <c r="K89" s="167">
        <v>3539</v>
      </c>
      <c r="L89" s="169"/>
      <c r="M89" s="167">
        <f ca="1">IF(ISNUMBER(INDIRECT("K" &amp; ROW())/INDIRECT("G" &amp; ROW())),INDIRECT("K" &amp; ROW())/INDIRECT("G" &amp; ROW()), " ")</f>
        <v>8.8034825870646767</v>
      </c>
      <c r="N89" s="149" t="s">
        <v>541</v>
      </c>
    </row>
    <row r="90" spans="1:14" x14ac:dyDescent="0.25">
      <c r="A90" s="147" t="s">
        <v>292</v>
      </c>
      <c r="B90" s="148"/>
      <c r="C90" s="148"/>
      <c r="D90" s="148"/>
      <c r="E90" s="148"/>
      <c r="F90" s="148"/>
      <c r="G90" s="167"/>
      <c r="H90" s="168"/>
      <c r="I90" s="168"/>
      <c r="J90" s="168"/>
      <c r="K90" s="167"/>
      <c r="L90" s="169"/>
      <c r="M90" s="167" t="str">
        <f ca="1">IF(ISNUMBER(INDIRECT("K" &amp; ROW())/INDIRECT("G" &amp; ROW())),INDIRECT("K" &amp; ROW())/INDIRECT("G" &amp; ROW()), " ")</f>
        <v xml:space="preserve"> </v>
      </c>
      <c r="N90" s="149" t="s">
        <v>541</v>
      </c>
    </row>
    <row r="91" spans="1:14" x14ac:dyDescent="0.25">
      <c r="A91" s="144" t="s">
        <v>293</v>
      </c>
      <c r="B91" s="145"/>
      <c r="C91" s="145"/>
      <c r="D91" s="145"/>
      <c r="E91" s="145"/>
      <c r="F91" s="145"/>
      <c r="G91" s="164">
        <v>218</v>
      </c>
      <c r="H91" s="165"/>
      <c r="I91" s="165"/>
      <c r="J91" s="165"/>
      <c r="K91" s="164">
        <v>973</v>
      </c>
      <c r="L91" s="166"/>
      <c r="M91" s="164">
        <f ca="1">IF(ISNUMBER(INDIRECT("K" &amp; ROW())/INDIRECT("G" &amp; ROW())),INDIRECT("K" &amp; ROW())/INDIRECT("G" &amp; ROW()), " ")</f>
        <v>4.4633027522935782</v>
      </c>
      <c r="N91" s="146" t="s">
        <v>541</v>
      </c>
    </row>
    <row r="92" spans="1:14" ht="30" customHeight="1" x14ac:dyDescent="0.25">
      <c r="A92" s="144" t="s">
        <v>294</v>
      </c>
      <c r="B92" s="145"/>
      <c r="C92" s="145"/>
      <c r="D92" s="145"/>
      <c r="E92" s="145"/>
      <c r="F92" s="145"/>
      <c r="G92" s="164">
        <v>1681</v>
      </c>
      <c r="H92" s="165"/>
      <c r="I92" s="165"/>
      <c r="J92" s="165"/>
      <c r="K92" s="164">
        <v>11966</v>
      </c>
      <c r="L92" s="166"/>
      <c r="M92" s="164">
        <f ca="1">IF(ISNUMBER(INDIRECT("K" &amp; ROW())/INDIRECT("G" &amp; ROW())),INDIRECT("K" &amp; ROW())/INDIRECT("G" &amp; ROW()), " ")</f>
        <v>7.1183819155264727</v>
      </c>
      <c r="N92" s="146" t="s">
        <v>541</v>
      </c>
    </row>
    <row r="93" spans="1:14" ht="30" customHeight="1" x14ac:dyDescent="0.25">
      <c r="A93" s="144" t="s">
        <v>295</v>
      </c>
      <c r="B93" s="145"/>
      <c r="C93" s="145"/>
      <c r="D93" s="145"/>
      <c r="E93" s="145"/>
      <c r="F93" s="145"/>
      <c r="G93" s="164">
        <v>12</v>
      </c>
      <c r="H93" s="165"/>
      <c r="I93" s="165"/>
      <c r="J93" s="165"/>
      <c r="K93" s="164">
        <v>122</v>
      </c>
      <c r="L93" s="166"/>
      <c r="M93" s="164">
        <f ca="1">IF(ISNUMBER(INDIRECT("K" &amp; ROW())/INDIRECT("G" &amp; ROW())),INDIRECT("K" &amp; ROW())/INDIRECT("G" &amp; ROW()), " ")</f>
        <v>10.166666666666666</v>
      </c>
      <c r="N93" s="146" t="s">
        <v>541</v>
      </c>
    </row>
    <row r="94" spans="1:14" ht="30" customHeight="1" x14ac:dyDescent="0.25">
      <c r="A94" s="144" t="s">
        <v>296</v>
      </c>
      <c r="B94" s="145"/>
      <c r="C94" s="145"/>
      <c r="D94" s="145"/>
      <c r="E94" s="145"/>
      <c r="F94" s="145"/>
      <c r="G94" s="164">
        <v>968</v>
      </c>
      <c r="H94" s="165"/>
      <c r="I94" s="165"/>
      <c r="J94" s="165"/>
      <c r="K94" s="164">
        <v>6941</v>
      </c>
      <c r="L94" s="166"/>
      <c r="M94" s="164">
        <f ca="1">IF(ISNUMBER(INDIRECT("K" &amp; ROW())/INDIRECT("G" &amp; ROW())),INDIRECT("K" &amp; ROW())/INDIRECT("G" &amp; ROW()), " ")</f>
        <v>7.1704545454545459</v>
      </c>
      <c r="N94" s="146" t="s">
        <v>541</v>
      </c>
    </row>
    <row r="95" spans="1:14" ht="30" customHeight="1" x14ac:dyDescent="0.25">
      <c r="A95" s="144" t="s">
        <v>297</v>
      </c>
      <c r="B95" s="145"/>
      <c r="C95" s="145"/>
      <c r="D95" s="145"/>
      <c r="E95" s="145"/>
      <c r="F95" s="145"/>
      <c r="G95" s="164">
        <v>93</v>
      </c>
      <c r="H95" s="165"/>
      <c r="I95" s="165"/>
      <c r="J95" s="165"/>
      <c r="K95" s="164">
        <v>653</v>
      </c>
      <c r="L95" s="166"/>
      <c r="M95" s="164">
        <f ca="1">IF(ISNUMBER(INDIRECT("K" &amp; ROW())/INDIRECT("G" &amp; ROW())),INDIRECT("K" &amp; ROW())/INDIRECT("G" &amp; ROW()), " ")</f>
        <v>7.021505376344086</v>
      </c>
      <c r="N95" s="146" t="s">
        <v>541</v>
      </c>
    </row>
    <row r="96" spans="1:14" x14ac:dyDescent="0.25">
      <c r="A96" s="144" t="s">
        <v>298</v>
      </c>
      <c r="B96" s="145"/>
      <c r="C96" s="145"/>
      <c r="D96" s="145"/>
      <c r="E96" s="145"/>
      <c r="F96" s="145"/>
      <c r="G96" s="164">
        <v>44</v>
      </c>
      <c r="H96" s="165"/>
      <c r="I96" s="165"/>
      <c r="J96" s="165"/>
      <c r="K96" s="164">
        <v>246</v>
      </c>
      <c r="L96" s="166"/>
      <c r="M96" s="164">
        <f ca="1">IF(ISNUMBER(INDIRECT("K" &amp; ROW())/INDIRECT("G" &amp; ROW())),INDIRECT("K" &amp; ROW())/INDIRECT("G" &amp; ROW()), " ")</f>
        <v>5.5909090909090908</v>
      </c>
      <c r="N96" s="146" t="s">
        <v>541</v>
      </c>
    </row>
    <row r="97" spans="1:14" x14ac:dyDescent="0.25">
      <c r="A97" s="144" t="s">
        <v>299</v>
      </c>
      <c r="B97" s="145"/>
      <c r="C97" s="145"/>
      <c r="D97" s="145"/>
      <c r="E97" s="145"/>
      <c r="F97" s="145"/>
      <c r="G97" s="164">
        <v>34</v>
      </c>
      <c r="H97" s="165"/>
      <c r="I97" s="165"/>
      <c r="J97" s="165"/>
      <c r="K97" s="164">
        <v>187</v>
      </c>
      <c r="L97" s="166"/>
      <c r="M97" s="164">
        <f ca="1">IF(ISNUMBER(INDIRECT("K" &amp; ROW())/INDIRECT("G" &amp; ROW())),INDIRECT("K" &amp; ROW())/INDIRECT("G" &amp; ROW()), " ")</f>
        <v>5.5</v>
      </c>
      <c r="N97" s="146" t="s">
        <v>541</v>
      </c>
    </row>
    <row r="98" spans="1:14" x14ac:dyDescent="0.25">
      <c r="A98" s="144" t="s">
        <v>300</v>
      </c>
      <c r="B98" s="145"/>
      <c r="C98" s="145"/>
      <c r="D98" s="145"/>
      <c r="E98" s="145"/>
      <c r="F98" s="145"/>
      <c r="G98" s="164">
        <v>15</v>
      </c>
      <c r="H98" s="165"/>
      <c r="I98" s="165"/>
      <c r="J98" s="165"/>
      <c r="K98" s="164">
        <v>158</v>
      </c>
      <c r="L98" s="166"/>
      <c r="M98" s="164">
        <f ca="1">IF(ISNUMBER(INDIRECT("K" &amp; ROW())/INDIRECT("G" &amp; ROW())),INDIRECT("K" &amp; ROW())/INDIRECT("G" &amp; ROW()), " ")</f>
        <v>10.533333333333333</v>
      </c>
      <c r="N98" s="146" t="s">
        <v>541</v>
      </c>
    </row>
    <row r="99" spans="1:14" x14ac:dyDescent="0.25">
      <c r="A99" s="144" t="s">
        <v>301</v>
      </c>
      <c r="B99" s="145"/>
      <c r="C99" s="145"/>
      <c r="D99" s="145"/>
      <c r="E99" s="145"/>
      <c r="F99" s="145"/>
      <c r="G99" s="164">
        <v>56</v>
      </c>
      <c r="H99" s="165"/>
      <c r="I99" s="165"/>
      <c r="J99" s="165"/>
      <c r="K99" s="164">
        <v>441</v>
      </c>
      <c r="L99" s="166"/>
      <c r="M99" s="164">
        <f ca="1">IF(ISNUMBER(INDIRECT("K" &amp; ROW())/INDIRECT("G" &amp; ROW())),INDIRECT("K" &amp; ROW())/INDIRECT("G" &amp; ROW()), " ")</f>
        <v>7.875</v>
      </c>
      <c r="N99" s="146" t="s">
        <v>541</v>
      </c>
    </row>
    <row r="100" spans="1:14" x14ac:dyDescent="0.25">
      <c r="A100" s="144" t="s">
        <v>302</v>
      </c>
      <c r="B100" s="145"/>
      <c r="C100" s="145"/>
      <c r="D100" s="145"/>
      <c r="E100" s="145"/>
      <c r="F100" s="145"/>
      <c r="G100" s="164">
        <v>3121</v>
      </c>
      <c r="H100" s="165"/>
      <c r="I100" s="165"/>
      <c r="J100" s="165"/>
      <c r="K100" s="164">
        <v>21687</v>
      </c>
      <c r="L100" s="166"/>
      <c r="M100" s="164">
        <f ca="1">IF(ISNUMBER(INDIRECT("K" &amp; ROW())/INDIRECT("G" &amp; ROW())),INDIRECT("K" &amp; ROW())/INDIRECT("G" &amp; ROW()), " ")</f>
        <v>6.9487343800064085</v>
      </c>
      <c r="N100" s="146" t="s">
        <v>541</v>
      </c>
    </row>
    <row r="101" spans="1:14" ht="30" customHeight="1" x14ac:dyDescent="0.25">
      <c r="A101" s="144" t="s">
        <v>303</v>
      </c>
      <c r="B101" s="145"/>
      <c r="C101" s="145"/>
      <c r="D101" s="145"/>
      <c r="E101" s="145"/>
      <c r="F101" s="145"/>
      <c r="G101" s="164">
        <v>286.32</v>
      </c>
      <c r="H101" s="165"/>
      <c r="I101" s="165"/>
      <c r="J101" s="165"/>
      <c r="K101" s="164">
        <v>1154.45</v>
      </c>
      <c r="L101" s="166"/>
      <c r="M101" s="164">
        <f ca="1">IF(ISNUMBER(INDIRECT("K" &amp; ROW())/INDIRECT("G" &amp; ROW())),INDIRECT("K" &amp; ROW())/INDIRECT("G" &amp; ROW()), " ")</f>
        <v>4.0320271025426102</v>
      </c>
      <c r="N101" s="146" t="s">
        <v>541</v>
      </c>
    </row>
    <row r="102" spans="1:14" x14ac:dyDescent="0.25">
      <c r="A102" s="147" t="s">
        <v>304</v>
      </c>
      <c r="B102" s="148"/>
      <c r="C102" s="148"/>
      <c r="D102" s="148"/>
      <c r="E102" s="148"/>
      <c r="F102" s="148"/>
      <c r="G102" s="167">
        <v>3407.32</v>
      </c>
      <c r="H102" s="168"/>
      <c r="I102" s="168"/>
      <c r="J102" s="168"/>
      <c r="K102" s="167">
        <v>22841.45</v>
      </c>
      <c r="L102" s="169"/>
      <c r="M102" s="167">
        <f ca="1">IF(ISNUMBER(INDIRECT("K" &amp; ROW())/INDIRECT("G" &amp; ROW())),INDIRECT("K" &amp; ROW())/INDIRECT("G" &amp; ROW()), " ")</f>
        <v>6.7036409847035205</v>
      </c>
      <c r="N102" s="149" t="s">
        <v>541</v>
      </c>
    </row>
    <row r="103" spans="1:14" x14ac:dyDescent="0.25">
      <c r="A103" s="48"/>
      <c r="G103" s="67"/>
      <c r="H103" s="68"/>
      <c r="I103" s="68"/>
      <c r="J103" s="68"/>
      <c r="K103" s="67"/>
      <c r="L103" s="69"/>
      <c r="M103" s="67"/>
      <c r="N103" s="48"/>
    </row>
    <row r="104" spans="1:14" x14ac:dyDescent="0.25">
      <c r="A104" s="28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70"/>
      <c r="M104" s="29"/>
      <c r="N104" s="29"/>
    </row>
    <row r="105" spans="1:14" x14ac:dyDescent="0.25">
      <c r="A105" s="75" t="s">
        <v>70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70"/>
      <c r="M105" s="29"/>
      <c r="N105" s="29"/>
    </row>
    <row r="106" spans="1:14" x14ac:dyDescent="0.25">
      <c r="A106" s="3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70"/>
      <c r="M106" s="29"/>
      <c r="N106" s="29"/>
    </row>
    <row r="107" spans="1:14" x14ac:dyDescent="0.25">
      <c r="A107" s="75" t="s">
        <v>71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70"/>
      <c r="M107" s="29"/>
      <c r="N107" s="29"/>
    </row>
  </sheetData>
  <mergeCells count="53">
    <mergeCell ref="A101:F101"/>
    <mergeCell ref="A102:F102"/>
    <mergeCell ref="A95:F95"/>
    <mergeCell ref="A96:F96"/>
    <mergeCell ref="A97:F97"/>
    <mergeCell ref="A98:F98"/>
    <mergeCell ref="A99:F99"/>
    <mergeCell ref="A100:F100"/>
    <mergeCell ref="A89:F89"/>
    <mergeCell ref="A90:F90"/>
    <mergeCell ref="A91:F91"/>
    <mergeCell ref="A92:F92"/>
    <mergeCell ref="A93:F93"/>
    <mergeCell ref="A94:F94"/>
    <mergeCell ref="A83:F83"/>
    <mergeCell ref="A84:F84"/>
    <mergeCell ref="A85:F85"/>
    <mergeCell ref="A86:F86"/>
    <mergeCell ref="A87:F87"/>
    <mergeCell ref="A88:F88"/>
    <mergeCell ref="A24:N24"/>
    <mergeCell ref="A25:N25"/>
    <mergeCell ref="A33:N33"/>
    <mergeCell ref="A43:N43"/>
    <mergeCell ref="A78:N78"/>
    <mergeCell ref="A79:N7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2015-03-26T03:32:47Z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