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4" i="16"/>
  <c r="M7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7" i="8"/>
  <c r="K136" i="8"/>
  <c r="H137" i="8"/>
  <c r="H136" i="8"/>
  <c r="J14" i="16"/>
  <c r="G14" i="16"/>
  <c r="K30" i="8"/>
  <c r="H30" i="8"/>
  <c r="A18" i="16"/>
  <c r="B34" i="8"/>
  <c r="M76" i="16"/>
  <c r="M80" i="16"/>
  <c r="M84" i="16"/>
  <c r="M88" i="16"/>
  <c r="M89" i="16"/>
  <c r="M82" i="16"/>
  <c r="M79" i="16"/>
  <c r="M77" i="16"/>
  <c r="M81" i="16"/>
  <c r="M85" i="16"/>
  <c r="M86" i="16"/>
  <c r="M87" i="16"/>
  <c r="M78" i="16"/>
  <c r="M8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2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2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2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2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2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2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2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<sst xmlns="http://schemas.openxmlformats.org/spreadsheetml/2006/main" count="831" uniqueCount="511">
  <si>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</si>
  <si>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</si>
  <si>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</si>
  <si>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</si>
  <si>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</si>
  <si>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</si>
  <si>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</si>
  <si>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</si>
  <si>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</si>
  <si>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</si>
  <si>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</si>
  <si>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</si>
  <si>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</si>
  <si>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</si>
  <si>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</si>
  <si>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</si>
  <si>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</si>
  <si>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</si>
  <si>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</si>
  <si>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</si>
  <si>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</si>
  <si>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</si>
  <si>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</si>
  <si>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</si>
  <si>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</si>
  <si>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</si>
  <si>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</si>
  <si>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</si>
  <si>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</si>
  <si>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</si>
  <si>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</si>
  <si>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</si>
  <si>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</si>
  <si>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</si>
  <si>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</si>
  <si>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</si>
  <si>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</si>
  <si>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</si>
  <si>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</si>
  <si>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</si>
  <si>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</si>
  <si>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</si>
  <si>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</si>
  <si>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</si>
  <si>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</si>
  <si>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</si>
  <si>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</si>
  <si>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</si>
  <si>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</si>
  <si>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</si>
  <si>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</si>
  <si>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</si>
  <si>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</si>
  <si>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</si>
  <si>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</si>
  <si>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</si>
  <si>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</si>
  <si>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</si>
  <si>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</si>
  <si>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</si>
  <si>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</si>
  <si>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</si>
  <si>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</si>
  <si>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</si>
  <si>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</si>
  <si>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</si>
  <si>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</si>
  <si>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</si>
  <si>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</si>
  <si>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Октябрьская 21</t>
  </si>
  <si>
    <t>Сдал:  _________________ //</t>
  </si>
  <si>
    <t>Принял:  _________________ //</t>
  </si>
  <si>
    <t>Раздел 1. ФЕВРАЛЬ</t>
  </si>
  <si>
    <t>кв.2,3</t>
  </si>
  <si>
    <t>ТЕРр65-10-1
Очистка канализационной сети: внутренней
100 м трубопровода
НР 88%=103%*0.85 от ФОТ
СП 48%=60%*0.8 от ФОТ</t>
  </si>
  <si>
    <t>0,06
88
48</t>
  </si>
  <si>
    <t>332,63
_____
174,41</t>
  </si>
  <si>
    <t>30
21
12</t>
  </si>
  <si>
    <t>20
_____
10</t>
  </si>
  <si>
    <t>261
194
106</t>
  </si>
  <si>
    <t>220
_____
41</t>
  </si>
  <si>
    <t>Р</t>
  </si>
  <si>
    <t>кв.4</t>
  </si>
  <si>
    <t>0,03
88
48</t>
  </si>
  <si>
    <t>15
10
6</t>
  </si>
  <si>
    <t>10
_____
5</t>
  </si>
  <si>
    <t>130
97
53</t>
  </si>
  <si>
    <t>110
_____
20</t>
  </si>
  <si>
    <t>кв.13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</si>
  <si>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</si>
  <si>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0,0006
111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</si>
  <si>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</si>
  <si>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</si>
  <si>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</si>
  <si>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</si>
  <si>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</si>
  <si>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</si>
  <si>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</si>
  <si>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</si>
  <si>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36</t>
  </si>
  <si>
    <t>М</t>
  </si>
  <si>
    <t>кв.11,13</t>
  </si>
  <si>
    <t>0,0005
111
51</t>
  </si>
  <si>
    <t>31
4
2</t>
  </si>
  <si>
    <t>4
_____
26</t>
  </si>
  <si>
    <t>кв.11</t>
  </si>
  <si>
    <t>Раздел 2. АПРЕЛЬ</t>
  </si>
  <si>
    <t>кв.2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</si>
  <si>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</si>
  <si>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</si>
  <si>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</si>
  <si>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</si>
  <si>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</si>
  <si>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</si>
  <si>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239
145
79</t>
  </si>
  <si>
    <t>165
_____
70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</si>
  <si>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</si>
  <si>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</si>
  <si>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</si>
  <si>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</si>
  <si>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</si>
  <si>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</si>
  <si>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</si>
  <si>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</si>
  <si>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Чердак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</si>
  <si>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</si>
  <si>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</si>
  <si>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</si>
  <si>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</si>
  <si>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</si>
  <si>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</si>
  <si>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Раздел 3. ИЮЛЬ</t>
  </si>
  <si>
    <t>кв.6</t>
  </si>
  <si>
    <t>135
22
13</t>
  </si>
  <si>
    <t>21
_____
114</t>
  </si>
  <si>
    <t>443
201
109</t>
  </si>
  <si>
    <t>228
_____
215</t>
  </si>
  <si>
    <t>Раздел 4. АВГУСТ</t>
  </si>
  <si>
    <t>кв.12</t>
  </si>
  <si>
    <t>0,07
88
48</t>
  </si>
  <si>
    <t>170
72
42</t>
  </si>
  <si>
    <t>70
_____
96</t>
  </si>
  <si>
    <t>1116
679
371</t>
  </si>
  <si>
    <t>771
_____
325</t>
  </si>
  <si>
    <t>20
_____
1</t>
  </si>
  <si>
    <t>ТСЦ-302-1475
Тройник размером: 3/4"
шт.</t>
  </si>
  <si>
    <t>1
88
48</t>
  </si>
  <si>
    <t xml:space="preserve">
_____
70,3</t>
  </si>
  <si>
    <t xml:space="preserve">
_____
70</t>
  </si>
  <si>
    <t xml:space="preserve">
_____
163</t>
  </si>
  <si>
    <t>кв.1</t>
  </si>
  <si>
    <t>0,0008
111
51</t>
  </si>
  <si>
    <t>13
1
1</t>
  </si>
  <si>
    <t>1
_____
12</t>
  </si>
  <si>
    <t>49
8
4</t>
  </si>
  <si>
    <t>7
_____
41</t>
  </si>
  <si>
    <t>0,4
111
51</t>
  </si>
  <si>
    <t xml:space="preserve">
_____
11</t>
  </si>
  <si>
    <t xml:space="preserve">
_____
48</t>
  </si>
  <si>
    <t>0,13
88
48</t>
  </si>
  <si>
    <t>317
134
78</t>
  </si>
  <si>
    <t>130
_____
180</t>
  </si>
  <si>
    <t>2072
1263
689</t>
  </si>
  <si>
    <t>1433
_____
601</t>
  </si>
  <si>
    <t>38
_____
2</t>
  </si>
  <si>
    <t>ТСЦ-103-0110
Муфты прямые длинные из ковкого чугуна с цилиндрической резьбой максимальным условным проходом: 20 мм
10 шт.</t>
  </si>
  <si>
    <t>0,8
88
48</t>
  </si>
  <si>
    <t xml:space="preserve">
_____
50,3</t>
  </si>
  <si>
    <t xml:space="preserve">
_____
40</t>
  </si>
  <si>
    <t xml:space="preserve">
_____
107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</si>
  <si>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</si>
  <si>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1000,16
_____
1074,6</t>
  </si>
  <si>
    <t>32
15
9</t>
  </si>
  <si>
    <t>15
_____
16</t>
  </si>
  <si>
    <t>224
145
79</t>
  </si>
  <si>
    <t>165
_____
55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</si>
  <si>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</si>
  <si>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</si>
  <si>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</si>
  <si>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</si>
  <si>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69</t>
  </si>
  <si>
    <t>Раздел 5. СЕНТЯБРЬ</t>
  </si>
  <si>
    <t>кв.10</t>
  </si>
  <si>
    <t>0,04
88
48</t>
  </si>
  <si>
    <t>97
41
24</t>
  </si>
  <si>
    <t>40
_____
55</t>
  </si>
  <si>
    <t>638
389
212</t>
  </si>
  <si>
    <t>441
_____
185</t>
  </si>
  <si>
    <t>12
_____
1</t>
  </si>
  <si>
    <t>Раздел 6. ОкТЯБРЬ</t>
  </si>
  <si>
    <t>ТЕРр65-5-1
Протяжка резьб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</si>
  <si>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</si>
  <si>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</si>
  <si>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</si>
  <si>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</si>
  <si>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</si>
  <si>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кв.10,14</t>
  </si>
  <si>
    <t>ТЕРр65-6-20
Смена: полотенцесушителей
100 приборов
НР 88%=103%*0.85 от ФОТ
СП 48%=60%*0.8 от ФОТ</t>
  </si>
  <si>
    <t>1602,36
_____
8615,6</t>
  </si>
  <si>
    <t>28,76
_____
2,94</t>
  </si>
  <si>
    <t>102
16
10</t>
  </si>
  <si>
    <t>16
_____
86</t>
  </si>
  <si>
    <t>749
156
85</t>
  </si>
  <si>
    <t>177
_____
570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</si>
  <si>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</si>
  <si>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</si>
  <si>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72
69
40</t>
  </si>
  <si>
    <t>67
_____
3</t>
  </si>
  <si>
    <t>755
648
353</t>
  </si>
  <si>
    <t>736
_____
7</t>
  </si>
  <si>
    <t>ТСЦ-507-3367
Труба из полипропилена PN 25/25
м</t>
  </si>
  <si>
    <t>3
88
48</t>
  </si>
  <si>
    <t xml:space="preserve">
_____
16,92</t>
  </si>
  <si>
    <t xml:space="preserve">
_____
51</t>
  </si>
  <si>
    <t xml:space="preserve">
_____
143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</si>
  <si>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</si>
  <si>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</si>
  <si>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</si>
  <si>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</si>
  <si>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</si>
  <si>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</si>
  <si>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</si>
  <si>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</si>
  <si>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Раздел 7. НОЯБРЬ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</si>
  <si>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</si>
  <si>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</si>
  <si>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16
1
1</t>
  </si>
  <si>
    <t>1
_____
15</t>
  </si>
  <si>
    <t>62
10
5</t>
  </si>
  <si>
    <t>9
_____
52</t>
  </si>
  <si>
    <t>0,5
111
51</t>
  </si>
  <si>
    <t xml:space="preserve">
_____
13</t>
  </si>
  <si>
    <t xml:space="preserve">
_____
60</t>
  </si>
  <si>
    <t>0,055
88
48</t>
  </si>
  <si>
    <t>132
126
73</t>
  </si>
  <si>
    <t>122
_____
6</t>
  </si>
  <si>
    <t>1385
1187
648</t>
  </si>
  <si>
    <t>1349
_____
14</t>
  </si>
  <si>
    <t>5,5
63
40</t>
  </si>
  <si>
    <t xml:space="preserve">
_____
93</t>
  </si>
  <si>
    <t xml:space="preserve">
_____
262</t>
  </si>
  <si>
    <t xml:space="preserve">
_____
29</t>
  </si>
  <si>
    <t>4
88
48</t>
  </si>
  <si>
    <t xml:space="preserve">
_____
10</t>
  </si>
  <si>
    <t>ТСЦ-507-5008
Муфта полипропиленовая соединительная диаметром 25 мм
шт.</t>
  </si>
  <si>
    <t xml:space="preserve">
_____
0,95</t>
  </si>
  <si>
    <t xml:space="preserve">
_____
1</t>
  </si>
  <si>
    <t xml:space="preserve">
_____
4</t>
  </si>
  <si>
    <t>в.1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</si>
  <si>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</si>
  <si>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1243,2
_____
3178,6</t>
  </si>
  <si>
    <t>174,53
_____
4,21</t>
  </si>
  <si>
    <t>46
12
7</t>
  </si>
  <si>
    <t>12
_____
32</t>
  </si>
  <si>
    <t>254
121
66</t>
  </si>
  <si>
    <t>137
_____
107</t>
  </si>
  <si>
    <t>0,02
88
48</t>
  </si>
  <si>
    <t>48
46
27</t>
  </si>
  <si>
    <t>45
_____
1</t>
  </si>
  <si>
    <t>503
431
235</t>
  </si>
  <si>
    <t>490
_____
5</t>
  </si>
  <si>
    <t>2
63
40</t>
  </si>
  <si>
    <t xml:space="preserve">
_____
34</t>
  </si>
  <si>
    <t xml:space="preserve">
_____
95</t>
  </si>
  <si>
    <t>Раздел 8. ДЕКАБРЬ</t>
  </si>
  <si>
    <t>в.15</t>
  </si>
  <si>
    <t>3
63
40</t>
  </si>
  <si>
    <t>кв.15</t>
  </si>
  <si>
    <t>ТЕРр65-23-2
Слив и наполнение водой системы отопления: с осмотром системы
1000 м3 объема здания
НР 63%=74%*0.85 от ФОТ
СП 40%=50%*0.8 от ФОТ</t>
  </si>
  <si>
    <t>3,6
63
40</t>
  </si>
  <si>
    <t>49
36
25</t>
  </si>
  <si>
    <t>543
342
217</t>
  </si>
  <si>
    <t>96
92
53</t>
  </si>
  <si>
    <t>89
_____
4</t>
  </si>
  <si>
    <t>1007
863
471</t>
  </si>
  <si>
    <t>981
_____
10</t>
  </si>
  <si>
    <t>4
63
40</t>
  </si>
  <si>
    <t xml:space="preserve">
_____
68</t>
  </si>
  <si>
    <t xml:space="preserve">
_____
190</t>
  </si>
  <si>
    <t>1
63
40</t>
  </si>
  <si>
    <t>0,11
88
48</t>
  </si>
  <si>
    <t>56
38
22</t>
  </si>
  <si>
    <t>37
_____
19</t>
  </si>
  <si>
    <t>478
355
193</t>
  </si>
  <si>
    <t>403
_____
74</t>
  </si>
  <si>
    <t>Итого прямые затраты по акту</t>
  </si>
  <si>
    <t>874
_____
1514</t>
  </si>
  <si>
    <t>9633
_____
4666</t>
  </si>
  <si>
    <t>169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</si>
  <si>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</si>
  <si>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</si>
  <si>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</si>
  <si>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</si>
  <si>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</si>
  <si>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</si>
  <si>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</si>
  <si>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</si>
  <si>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</si>
  <si>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</si>
  <si>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</si>
  <si>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</si>
  <si>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</si>
  <si>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</si>
  <si>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</si>
  <si>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</si>
  <si>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</si>
  <si>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</si>
  <si>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</si>
  <si>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</si>
  <si>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</si>
  <si>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</si>
  <si>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</si>
  <si>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</si>
  <si>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</si>
  <si>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</si>
  <si>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</si>
  <si>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</si>
  <si>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</si>
  <si>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</si>
  <si>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</si>
  <si>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</si>
  <si>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</si>
  <si>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</si>
  <si>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</si>
  <si>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</si>
  <si>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</si>
  <si>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</si>
  <si>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</si>
  <si>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</si>
  <si>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</si>
  <si>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</si>
  <si>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</si>
  <si>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</si>
  <si>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</si>
  <si>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</si>
  <si>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</si>
  <si>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</si>
  <si>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</si>
  <si>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</si>
  <si>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</si>
  <si>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</si>
  <si>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</si>
  <si>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</si>
  <si>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</si>
  <si>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</si>
  <si>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</si>
  <si>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</si>
  <si>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</si>
  <si>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</si>
  <si>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</si>
  <si>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</si>
  <si>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</si>
  <si>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</si>
  <si>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</si>
  <si>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</si>
  <si>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</si>
  <si>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</si>
  <si>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</si>
  <si>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</si>
  <si>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</si>
  <si>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</si>
  <si>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</si>
  <si>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</si>
  <si>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</si>
  <si>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</si>
  <si>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</si>
  <si>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90080,54
</t>
  </si>
  <si>
    <t>Среднее (08.05.1362.5, 08.05.1363, 08.05.1364, 08.05.1365, 08.05.1366,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</si>
  <si>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</si>
  <si>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</si>
  <si>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</si>
  <si>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</si>
  <si>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</si>
  <si>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</si>
  <si>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</si>
  <si>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</si>
  <si>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</si>
  <si>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</si>
  <si>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</si>
  <si>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</si>
  <si>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</si>
  <si>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</si>
  <si>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</si>
  <si>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</si>
  <si>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</si>
  <si>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</si>
  <si>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</si>
  <si>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</si>
  <si>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</si>
  <si>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</si>
  <si>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</si>
  <si>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</si>
  <si>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</si>
  <si>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</si>
  <si>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</si>
  <si>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</si>
  <si>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</si>
  <si>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</si>
  <si>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</si>
  <si>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</si>
  <si>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</si>
  <si>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</si>
  <si>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</si>
  <si>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</si>
  <si>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</si>
  <si>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</si>
  <si>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</si>
  <si>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</si>
  <si>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</si>
  <si>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</si>
  <si>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</si>
  <si>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</si>
  <si>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</si>
  <si>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</si>
  <si>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</si>
  <si>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</si>
  <si>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</si>
  <si>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</si>
  <si>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</si>
  <si>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</si>
  <si>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</si>
  <si>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</si>
  <si>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</si>
  <si>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</si>
  <si>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31,41
</t>
  </si>
  <si>
    <t>ГК ЕТО №4/1 от 31.01.2014 г.,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</si>
  <si>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</si>
  <si>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</si>
  <si>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</si>
  <si>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</si>
  <si>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</si>
  <si>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</si>
  <si>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</si>
  <si>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</si>
  <si>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</si>
  <si>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</si>
  <si>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</si>
  <si>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</si>
  <si>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</si>
  <si>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</si>
  <si>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</si>
  <si>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</si>
  <si>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</si>
  <si>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</si>
  <si>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</si>
  <si>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</si>
  <si>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</si>
  <si>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</si>
  <si>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</si>
  <si>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</si>
  <si>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</si>
  <si>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</si>
  <si>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</si>
  <si>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</si>
  <si>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</si>
  <si>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</si>
  <si>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</si>
  <si>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</si>
  <si>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</si>
  <si>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</si>
  <si>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</si>
  <si>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</si>
  <si>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</si>
  <si>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</si>
  <si>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</si>
  <si>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</si>
  <si>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</si>
  <si>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</si>
  <si>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</si>
  <si>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</si>
  <si>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</si>
  <si>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</si>
  <si>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</si>
  <si>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</si>
  <si>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</si>
  <si>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</si>
  <si>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</si>
  <si>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</si>
  <si>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</si>
  <si>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</si>
  <si>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</si>
  <si>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</si>
  <si>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</si>
  <si>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ТСЦ-302-1237</t>
  </si>
  <si>
    <t>ТСЦ-302-1475</t>
  </si>
  <si>
    <t>Тройник размером: 3/4"</t>
  </si>
  <si>
    <t xml:space="preserve">70,3
</t>
  </si>
  <si>
    <t xml:space="preserve">162,52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</si>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</sst>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5"/>
  <sheetViews>
    <sheetView showGridLines="0" tabSelected="1" topLeftCell="D13" workbookViewId="0">
      <selection activeCell="F19" sqref="F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75.62</v>
      </c>
      <c r="X14" s="27">
        <v>75.62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510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4144.29/1000</f>
        <v>4.1442899999999998</v>
      </c>
      <c r="I27" s="85"/>
      <c r="J27" s="35" t="s">
        <v>6</v>
      </c>
      <c r="K27" s="86">
        <f>28656.79/1000</f>
        <v>28.656790000000001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7.5639999999999999E-2</v>
      </c>
      <c r="I30" s="85"/>
      <c r="J30" s="35" t="s">
        <v>8</v>
      </c>
      <c r="K30" s="86">
        <f>(X14+X15)/1000</f>
        <v>7.5639999999999999E-2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874</v>
      </c>
      <c r="Z30" s="71">
        <v>887</v>
      </c>
      <c r="AA30" s="71">
        <v>520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874/1000</f>
        <v>0.874</v>
      </c>
      <c r="I31" s="85"/>
      <c r="J31" s="35" t="s">
        <v>6</v>
      </c>
      <c r="K31" s="86">
        <f>9637/1000</f>
        <v>9.6370000000000005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9637</v>
      </c>
      <c r="Z31" s="72">
        <v>8355</v>
      </c>
      <c r="AA31" s="72">
        <v>4583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2">
        <v>2</v>
      </c>
      <c r="B44" s="133">
        <v>2</v>
      </c>
      <c r="C44" s="134" t="s">
        <v>74</v>
      </c>
      <c r="D44" s="135" t="s">
        <v>83</v>
      </c>
      <c r="E44" s="136">
        <v>508.07</v>
      </c>
      <c r="F44" s="137" t="s">
        <v>76</v>
      </c>
      <c r="G44" s="136">
        <v>1.03</v>
      </c>
      <c r="H44" s="136" t="s">
        <v>84</v>
      </c>
      <c r="I44" s="136" t="s">
        <v>85</v>
      </c>
      <c r="J44" s="136"/>
      <c r="K44" s="136" t="s">
        <v>86</v>
      </c>
      <c r="L44" s="137" t="s">
        <v>87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89</v>
      </c>
      <c r="D46" s="135" t="s">
        <v>90</v>
      </c>
      <c r="E46" s="136">
        <v>15810.14</v>
      </c>
      <c r="F46" s="137" t="s">
        <v>91</v>
      </c>
      <c r="G46" s="136">
        <v>195.41</v>
      </c>
      <c r="H46" s="136">
        <v>9</v>
      </c>
      <c r="I46" s="136" t="s">
        <v>92</v>
      </c>
      <c r="J46" s="136"/>
      <c r="K46" s="136" t="s">
        <v>93</v>
      </c>
      <c r="L46" s="137" t="s">
        <v>94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34.200000000000003" x14ac:dyDescent="0.25">
      <c r="A47" s="132">
        <v>4</v>
      </c>
      <c r="B47" s="133">
        <v>4</v>
      </c>
      <c r="C47" s="134" t="s">
        <v>95</v>
      </c>
      <c r="D47" s="135" t="s">
        <v>96</v>
      </c>
      <c r="E47" s="136">
        <v>26.3</v>
      </c>
      <c r="F47" s="137" t="s">
        <v>97</v>
      </c>
      <c r="G47" s="136"/>
      <c r="H47" s="136">
        <v>8</v>
      </c>
      <c r="I47" s="136" t="s">
        <v>98</v>
      </c>
      <c r="J47" s="136"/>
      <c r="K47" s="136">
        <v>36</v>
      </c>
      <c r="L47" s="137" t="s">
        <v>99</v>
      </c>
      <c r="M47" s="137"/>
      <c r="N47" s="137" t="s">
        <v>100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2">
        <v>5</v>
      </c>
      <c r="B49" s="133">
        <v>5</v>
      </c>
      <c r="C49" s="134" t="s">
        <v>89</v>
      </c>
      <c r="D49" s="135" t="s">
        <v>102</v>
      </c>
      <c r="E49" s="136">
        <v>15810.14</v>
      </c>
      <c r="F49" s="137" t="s">
        <v>91</v>
      </c>
      <c r="G49" s="136">
        <v>195.41</v>
      </c>
      <c r="H49" s="136">
        <v>8</v>
      </c>
      <c r="I49" s="136" t="s">
        <v>98</v>
      </c>
      <c r="J49" s="136"/>
      <c r="K49" s="136" t="s">
        <v>103</v>
      </c>
      <c r="L49" s="137" t="s">
        <v>104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34.200000000000003" x14ac:dyDescent="0.25">
      <c r="A50" s="132">
        <v>6</v>
      </c>
      <c r="B50" s="133">
        <v>6</v>
      </c>
      <c r="C50" s="134" t="s">
        <v>95</v>
      </c>
      <c r="D50" s="135" t="s">
        <v>96</v>
      </c>
      <c r="E50" s="136">
        <v>26.3</v>
      </c>
      <c r="F50" s="137" t="s">
        <v>97</v>
      </c>
      <c r="G50" s="136"/>
      <c r="H50" s="136">
        <v>8</v>
      </c>
      <c r="I50" s="136" t="s">
        <v>98</v>
      </c>
      <c r="J50" s="136"/>
      <c r="K50" s="136">
        <v>36</v>
      </c>
      <c r="L50" s="137" t="s">
        <v>99</v>
      </c>
      <c r="M50" s="137"/>
      <c r="N50" s="137" t="s">
        <v>100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105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57" x14ac:dyDescent="0.25">
      <c r="A52" s="132">
        <v>7</v>
      </c>
      <c r="B52" s="133">
        <v>7</v>
      </c>
      <c r="C52" s="134" t="s">
        <v>89</v>
      </c>
      <c r="D52" s="135" t="s">
        <v>102</v>
      </c>
      <c r="E52" s="136">
        <v>15810.14</v>
      </c>
      <c r="F52" s="137" t="s">
        <v>91</v>
      </c>
      <c r="G52" s="136">
        <v>195.41</v>
      </c>
      <c r="H52" s="136">
        <v>8</v>
      </c>
      <c r="I52" s="136" t="s">
        <v>98</v>
      </c>
      <c r="J52" s="136"/>
      <c r="K52" s="136" t="s">
        <v>103</v>
      </c>
      <c r="L52" s="137" t="s">
        <v>104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1</v>
      </c>
    </row>
    <row r="53" spans="1:22" ht="34.200000000000003" x14ac:dyDescent="0.25">
      <c r="A53" s="138">
        <v>8</v>
      </c>
      <c r="B53" s="139">
        <v>8</v>
      </c>
      <c r="C53" s="140" t="s">
        <v>95</v>
      </c>
      <c r="D53" s="141" t="s">
        <v>96</v>
      </c>
      <c r="E53" s="142">
        <v>26.3</v>
      </c>
      <c r="F53" s="143" t="s">
        <v>97</v>
      </c>
      <c r="G53" s="142"/>
      <c r="H53" s="142">
        <v>8</v>
      </c>
      <c r="I53" s="142" t="s">
        <v>98</v>
      </c>
      <c r="J53" s="142"/>
      <c r="K53" s="142">
        <v>36</v>
      </c>
      <c r="L53" s="143" t="s">
        <v>99</v>
      </c>
      <c r="M53" s="143"/>
      <c r="N53" s="143" t="s">
        <v>100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106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107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9</v>
      </c>
      <c r="B56" s="133">
        <v>9</v>
      </c>
      <c r="C56" s="134" t="s">
        <v>89</v>
      </c>
      <c r="D56" s="135" t="s">
        <v>102</v>
      </c>
      <c r="E56" s="136">
        <v>15810.14</v>
      </c>
      <c r="F56" s="137" t="s">
        <v>91</v>
      </c>
      <c r="G56" s="136">
        <v>195.41</v>
      </c>
      <c r="H56" s="136">
        <v>8</v>
      </c>
      <c r="I56" s="136" t="s">
        <v>98</v>
      </c>
      <c r="J56" s="136"/>
      <c r="K56" s="136" t="s">
        <v>103</v>
      </c>
      <c r="L56" s="137" t="s">
        <v>104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34.200000000000003" x14ac:dyDescent="0.25">
      <c r="A57" s="132">
        <v>10</v>
      </c>
      <c r="B57" s="133">
        <v>10</v>
      </c>
      <c r="C57" s="134" t="s">
        <v>95</v>
      </c>
      <c r="D57" s="135" t="s">
        <v>96</v>
      </c>
      <c r="E57" s="136">
        <v>26.3</v>
      </c>
      <c r="F57" s="137" t="s">
        <v>97</v>
      </c>
      <c r="G57" s="136"/>
      <c r="H57" s="136">
        <v>8</v>
      </c>
      <c r="I57" s="136" t="s">
        <v>98</v>
      </c>
      <c r="J57" s="136"/>
      <c r="K57" s="136">
        <v>36</v>
      </c>
      <c r="L57" s="137" t="s">
        <v>99</v>
      </c>
      <c r="M57" s="137"/>
      <c r="N57" s="137" t="s">
        <v>100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11</v>
      </c>
      <c r="B58" s="133">
        <v>11</v>
      </c>
      <c r="C58" s="134" t="s">
        <v>108</v>
      </c>
      <c r="D58" s="135" t="s">
        <v>109</v>
      </c>
      <c r="E58" s="136">
        <v>2435.67</v>
      </c>
      <c r="F58" s="137" t="s">
        <v>110</v>
      </c>
      <c r="G58" s="136" t="s">
        <v>111</v>
      </c>
      <c r="H58" s="136" t="s">
        <v>112</v>
      </c>
      <c r="I58" s="136" t="s">
        <v>113</v>
      </c>
      <c r="J58" s="136">
        <v>1</v>
      </c>
      <c r="K58" s="136" t="s">
        <v>114</v>
      </c>
      <c r="L58" s="137" t="s">
        <v>115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>
        <v>4</v>
      </c>
    </row>
    <row r="59" spans="1:22" ht="68.400000000000006" x14ac:dyDescent="0.25">
      <c r="A59" s="132">
        <v>12</v>
      </c>
      <c r="B59" s="133">
        <v>12</v>
      </c>
      <c r="C59" s="134" t="s">
        <v>116</v>
      </c>
      <c r="D59" s="135" t="s">
        <v>117</v>
      </c>
      <c r="E59" s="136">
        <v>2250.2399999999998</v>
      </c>
      <c r="F59" s="137" t="s">
        <v>118</v>
      </c>
      <c r="G59" s="136" t="s">
        <v>119</v>
      </c>
      <c r="H59" s="136" t="s">
        <v>120</v>
      </c>
      <c r="I59" s="136" t="s">
        <v>121</v>
      </c>
      <c r="J59" s="136"/>
      <c r="K59" s="136" t="s">
        <v>122</v>
      </c>
      <c r="L59" s="137" t="s">
        <v>123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124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8">
        <v>13</v>
      </c>
      <c r="B61" s="139">
        <v>13</v>
      </c>
      <c r="C61" s="140" t="s">
        <v>125</v>
      </c>
      <c r="D61" s="141" t="s">
        <v>117</v>
      </c>
      <c r="E61" s="142">
        <v>3759.44</v>
      </c>
      <c r="F61" s="143" t="s">
        <v>126</v>
      </c>
      <c r="G61" s="142">
        <v>10.32</v>
      </c>
      <c r="H61" s="142" t="s">
        <v>127</v>
      </c>
      <c r="I61" s="142" t="s">
        <v>128</v>
      </c>
      <c r="J61" s="142"/>
      <c r="K61" s="142" t="s">
        <v>129</v>
      </c>
      <c r="L61" s="143" t="s">
        <v>130</v>
      </c>
      <c r="M61" s="143"/>
      <c r="N61" s="143" t="s">
        <v>81</v>
      </c>
      <c r="O61" s="143"/>
      <c r="P61" s="143"/>
      <c r="Q61" s="143"/>
      <c r="R61" s="143"/>
      <c r="S61" s="143"/>
      <c r="T61" s="143"/>
      <c r="U61" s="143"/>
      <c r="V61" s="143">
        <v>1</v>
      </c>
    </row>
    <row r="62" spans="1:22" ht="19.350000000000001" customHeight="1" x14ac:dyDescent="0.25">
      <c r="A62" s="128" t="s">
        <v>131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132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8">
        <v>14</v>
      </c>
      <c r="B64" s="139">
        <v>14</v>
      </c>
      <c r="C64" s="140" t="s">
        <v>116</v>
      </c>
      <c r="D64" s="141" t="s">
        <v>75</v>
      </c>
      <c r="E64" s="142">
        <v>2250.2399999999998</v>
      </c>
      <c r="F64" s="143" t="s">
        <v>118</v>
      </c>
      <c r="G64" s="142" t="s">
        <v>119</v>
      </c>
      <c r="H64" s="142" t="s">
        <v>133</v>
      </c>
      <c r="I64" s="142" t="s">
        <v>134</v>
      </c>
      <c r="J64" s="142"/>
      <c r="K64" s="142" t="s">
        <v>135</v>
      </c>
      <c r="L64" s="143" t="s">
        <v>136</v>
      </c>
      <c r="M64" s="143"/>
      <c r="N64" s="143" t="s">
        <v>81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137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138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79.8" x14ac:dyDescent="0.25">
      <c r="A67" s="132">
        <v>15</v>
      </c>
      <c r="B67" s="133">
        <v>15</v>
      </c>
      <c r="C67" s="134" t="s">
        <v>108</v>
      </c>
      <c r="D67" s="135" t="s">
        <v>139</v>
      </c>
      <c r="E67" s="136">
        <v>2435.67</v>
      </c>
      <c r="F67" s="137" t="s">
        <v>110</v>
      </c>
      <c r="G67" s="136" t="s">
        <v>111</v>
      </c>
      <c r="H67" s="136" t="s">
        <v>140</v>
      </c>
      <c r="I67" s="136" t="s">
        <v>141</v>
      </c>
      <c r="J67" s="136">
        <v>4</v>
      </c>
      <c r="K67" s="136" t="s">
        <v>142</v>
      </c>
      <c r="L67" s="137" t="s">
        <v>143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 t="s">
        <v>144</v>
      </c>
    </row>
    <row r="68" spans="1:22" ht="68.400000000000006" x14ac:dyDescent="0.25">
      <c r="A68" s="132">
        <v>16</v>
      </c>
      <c r="B68" s="133">
        <v>16</v>
      </c>
      <c r="C68" s="134" t="s">
        <v>116</v>
      </c>
      <c r="D68" s="135" t="s">
        <v>75</v>
      </c>
      <c r="E68" s="136">
        <v>2250.2399999999998</v>
      </c>
      <c r="F68" s="137" t="s">
        <v>118</v>
      </c>
      <c r="G68" s="136" t="s">
        <v>119</v>
      </c>
      <c r="H68" s="136" t="s">
        <v>133</v>
      </c>
      <c r="I68" s="136" t="s">
        <v>134</v>
      </c>
      <c r="J68" s="136"/>
      <c r="K68" s="136" t="s">
        <v>135</v>
      </c>
      <c r="L68" s="137" t="s">
        <v>136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34.200000000000003" x14ac:dyDescent="0.25">
      <c r="A69" s="132">
        <v>17</v>
      </c>
      <c r="B69" s="133">
        <v>17</v>
      </c>
      <c r="C69" s="134" t="s">
        <v>145</v>
      </c>
      <c r="D69" s="135" t="s">
        <v>146</v>
      </c>
      <c r="E69" s="136">
        <v>70.3</v>
      </c>
      <c r="F69" s="137" t="s">
        <v>147</v>
      </c>
      <c r="G69" s="136"/>
      <c r="H69" s="136">
        <v>70</v>
      </c>
      <c r="I69" s="136" t="s">
        <v>148</v>
      </c>
      <c r="J69" s="136"/>
      <c r="K69" s="136">
        <v>163</v>
      </c>
      <c r="L69" s="137" t="s">
        <v>149</v>
      </c>
      <c r="M69" s="137"/>
      <c r="N69" s="137" t="s">
        <v>100</v>
      </c>
      <c r="O69" s="137"/>
      <c r="P69" s="137"/>
      <c r="Q69" s="137"/>
      <c r="R69" s="137"/>
      <c r="S69" s="137"/>
      <c r="T69" s="137"/>
      <c r="U69" s="137"/>
      <c r="V69" s="137"/>
    </row>
    <row r="70" spans="1:22" ht="18.45" customHeight="1" x14ac:dyDescent="0.25">
      <c r="A70" s="130" t="s">
        <v>150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2">
        <v>18</v>
      </c>
      <c r="B71" s="133">
        <v>18</v>
      </c>
      <c r="C71" s="134" t="s">
        <v>89</v>
      </c>
      <c r="D71" s="135" t="s">
        <v>151</v>
      </c>
      <c r="E71" s="136">
        <v>15810.14</v>
      </c>
      <c r="F71" s="137" t="s">
        <v>91</v>
      </c>
      <c r="G71" s="136">
        <v>195.41</v>
      </c>
      <c r="H71" s="136" t="s">
        <v>152</v>
      </c>
      <c r="I71" s="136" t="s">
        <v>153</v>
      </c>
      <c r="J71" s="136"/>
      <c r="K71" s="136" t="s">
        <v>154</v>
      </c>
      <c r="L71" s="137" t="s">
        <v>155</v>
      </c>
      <c r="M71" s="137"/>
      <c r="N71" s="137" t="s">
        <v>81</v>
      </c>
      <c r="O71" s="137"/>
      <c r="P71" s="137"/>
      <c r="Q71" s="137"/>
      <c r="R71" s="137"/>
      <c r="S71" s="137"/>
      <c r="T71" s="137"/>
      <c r="U71" s="137"/>
      <c r="V71" s="137">
        <v>1</v>
      </c>
    </row>
    <row r="72" spans="1:22" ht="34.200000000000003" x14ac:dyDescent="0.25">
      <c r="A72" s="132">
        <v>19</v>
      </c>
      <c r="B72" s="133">
        <v>19</v>
      </c>
      <c r="C72" s="134" t="s">
        <v>95</v>
      </c>
      <c r="D72" s="135" t="s">
        <v>156</v>
      </c>
      <c r="E72" s="136">
        <v>26.3</v>
      </c>
      <c r="F72" s="137" t="s">
        <v>97</v>
      </c>
      <c r="G72" s="136"/>
      <c r="H72" s="136">
        <v>11</v>
      </c>
      <c r="I72" s="136" t="s">
        <v>157</v>
      </c>
      <c r="J72" s="136"/>
      <c r="K72" s="136">
        <v>48</v>
      </c>
      <c r="L72" s="137" t="s">
        <v>158</v>
      </c>
      <c r="M72" s="137"/>
      <c r="N72" s="137" t="s">
        <v>100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150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79.8" x14ac:dyDescent="0.25">
      <c r="A74" s="132">
        <v>20</v>
      </c>
      <c r="B74" s="133">
        <v>20</v>
      </c>
      <c r="C74" s="134" t="s">
        <v>108</v>
      </c>
      <c r="D74" s="135" t="s">
        <v>159</v>
      </c>
      <c r="E74" s="136">
        <v>2435.67</v>
      </c>
      <c r="F74" s="137" t="s">
        <v>110</v>
      </c>
      <c r="G74" s="136" t="s">
        <v>111</v>
      </c>
      <c r="H74" s="136" t="s">
        <v>160</v>
      </c>
      <c r="I74" s="136" t="s">
        <v>161</v>
      </c>
      <c r="J74" s="136">
        <v>7</v>
      </c>
      <c r="K74" s="136" t="s">
        <v>162</v>
      </c>
      <c r="L74" s="137" t="s">
        <v>163</v>
      </c>
      <c r="M74" s="137"/>
      <c r="N74" s="137" t="s">
        <v>81</v>
      </c>
      <c r="O74" s="137"/>
      <c r="P74" s="137"/>
      <c r="Q74" s="137"/>
      <c r="R74" s="137"/>
      <c r="S74" s="137"/>
      <c r="T74" s="137"/>
      <c r="U74" s="137"/>
      <c r="V74" s="137" t="s">
        <v>164</v>
      </c>
    </row>
    <row r="75" spans="1:22" ht="57" x14ac:dyDescent="0.25">
      <c r="A75" s="132">
        <v>21</v>
      </c>
      <c r="B75" s="133">
        <v>21</v>
      </c>
      <c r="C75" s="134" t="s">
        <v>165</v>
      </c>
      <c r="D75" s="135" t="s">
        <v>166</v>
      </c>
      <c r="E75" s="136">
        <v>50.3</v>
      </c>
      <c r="F75" s="137" t="s">
        <v>167</v>
      </c>
      <c r="G75" s="136"/>
      <c r="H75" s="136">
        <v>40</v>
      </c>
      <c r="I75" s="136" t="s">
        <v>168</v>
      </c>
      <c r="J75" s="136"/>
      <c r="K75" s="136">
        <v>107</v>
      </c>
      <c r="L75" s="137" t="s">
        <v>169</v>
      </c>
      <c r="M75" s="137"/>
      <c r="N75" s="137" t="s">
        <v>100</v>
      </c>
      <c r="O75" s="137"/>
      <c r="P75" s="137"/>
      <c r="Q75" s="137"/>
      <c r="R75" s="137"/>
      <c r="S75" s="137"/>
      <c r="T75" s="137"/>
      <c r="U75" s="137"/>
      <c r="V75" s="137"/>
    </row>
    <row r="76" spans="1:22" ht="91.2" x14ac:dyDescent="0.25">
      <c r="A76" s="132">
        <v>22</v>
      </c>
      <c r="B76" s="133">
        <v>22</v>
      </c>
      <c r="C76" s="134" t="s">
        <v>170</v>
      </c>
      <c r="D76" s="135" t="s">
        <v>109</v>
      </c>
      <c r="E76" s="136">
        <v>2129.65</v>
      </c>
      <c r="F76" s="137" t="s">
        <v>171</v>
      </c>
      <c r="G76" s="136" t="s">
        <v>111</v>
      </c>
      <c r="H76" s="136" t="s">
        <v>172</v>
      </c>
      <c r="I76" s="136" t="s">
        <v>173</v>
      </c>
      <c r="J76" s="136">
        <v>1</v>
      </c>
      <c r="K76" s="136" t="s">
        <v>174</v>
      </c>
      <c r="L76" s="137" t="s">
        <v>175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>
        <v>4</v>
      </c>
    </row>
    <row r="77" spans="1:22" ht="45.6" x14ac:dyDescent="0.25">
      <c r="A77" s="138">
        <v>23</v>
      </c>
      <c r="B77" s="139">
        <v>23</v>
      </c>
      <c r="C77" s="140" t="s">
        <v>176</v>
      </c>
      <c r="D77" s="141" t="s">
        <v>177</v>
      </c>
      <c r="E77" s="142">
        <v>18.600000000000001</v>
      </c>
      <c r="F77" s="143" t="s">
        <v>178</v>
      </c>
      <c r="G77" s="142"/>
      <c r="H77" s="142">
        <v>37</v>
      </c>
      <c r="I77" s="142" t="s">
        <v>179</v>
      </c>
      <c r="J77" s="142"/>
      <c r="K77" s="142">
        <v>69</v>
      </c>
      <c r="L77" s="143" t="s">
        <v>180</v>
      </c>
      <c r="M77" s="143"/>
      <c r="N77" s="143" t="s">
        <v>100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181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182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8">
        <v>24</v>
      </c>
      <c r="B80" s="139">
        <v>24</v>
      </c>
      <c r="C80" s="140" t="s">
        <v>108</v>
      </c>
      <c r="D80" s="141" t="s">
        <v>183</v>
      </c>
      <c r="E80" s="142">
        <v>2435.67</v>
      </c>
      <c r="F80" s="143" t="s">
        <v>110</v>
      </c>
      <c r="G80" s="142" t="s">
        <v>111</v>
      </c>
      <c r="H80" s="142" t="s">
        <v>184</v>
      </c>
      <c r="I80" s="142" t="s">
        <v>185</v>
      </c>
      <c r="J80" s="142">
        <v>2</v>
      </c>
      <c r="K80" s="142" t="s">
        <v>186</v>
      </c>
      <c r="L80" s="143" t="s">
        <v>187</v>
      </c>
      <c r="M80" s="143"/>
      <c r="N80" s="143" t="s">
        <v>81</v>
      </c>
      <c r="O80" s="143"/>
      <c r="P80" s="143"/>
      <c r="Q80" s="143"/>
      <c r="R80" s="143"/>
      <c r="S80" s="143"/>
      <c r="T80" s="143"/>
      <c r="U80" s="143"/>
      <c r="V80" s="143" t="s">
        <v>188</v>
      </c>
    </row>
    <row r="81" spans="1:22" ht="19.350000000000001" customHeight="1" x14ac:dyDescent="0.25">
      <c r="A81" s="128" t="s">
        <v>189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</row>
    <row r="82" spans="1:22" ht="57" x14ac:dyDescent="0.25">
      <c r="A82" s="132">
        <v>25</v>
      </c>
      <c r="B82" s="133">
        <v>25</v>
      </c>
      <c r="C82" s="134" t="s">
        <v>190</v>
      </c>
      <c r="D82" s="135" t="s">
        <v>117</v>
      </c>
      <c r="E82" s="136">
        <v>1010.59</v>
      </c>
      <c r="F82" s="137" t="s">
        <v>191</v>
      </c>
      <c r="G82" s="136">
        <v>5.16</v>
      </c>
      <c r="H82" s="136" t="s">
        <v>192</v>
      </c>
      <c r="I82" s="136" t="s">
        <v>193</v>
      </c>
      <c r="J82" s="136"/>
      <c r="K82" s="136" t="s">
        <v>194</v>
      </c>
      <c r="L82" s="137" t="s">
        <v>195</v>
      </c>
      <c r="M82" s="137"/>
      <c r="N82" s="137" t="s">
        <v>81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196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26</v>
      </c>
      <c r="B84" s="133">
        <v>26</v>
      </c>
      <c r="C84" s="134" t="s">
        <v>197</v>
      </c>
      <c r="D84" s="135" t="s">
        <v>117</v>
      </c>
      <c r="E84" s="136">
        <v>10246.719999999999</v>
      </c>
      <c r="F84" s="137" t="s">
        <v>198</v>
      </c>
      <c r="G84" s="136" t="s">
        <v>199</v>
      </c>
      <c r="H84" s="136" t="s">
        <v>200</v>
      </c>
      <c r="I84" s="136" t="s">
        <v>201</v>
      </c>
      <c r="J84" s="136"/>
      <c r="K84" s="136" t="s">
        <v>202</v>
      </c>
      <c r="L84" s="137" t="s">
        <v>203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>
        <v>2</v>
      </c>
    </row>
    <row r="85" spans="1:22" ht="114" x14ac:dyDescent="0.25">
      <c r="A85" s="132">
        <v>27</v>
      </c>
      <c r="B85" s="133">
        <v>27</v>
      </c>
      <c r="C85" s="134" t="s">
        <v>204</v>
      </c>
      <c r="D85" s="135" t="s">
        <v>83</v>
      </c>
      <c r="E85" s="136">
        <v>2406.83</v>
      </c>
      <c r="F85" s="137" t="s">
        <v>205</v>
      </c>
      <c r="G85" s="136">
        <v>76.17</v>
      </c>
      <c r="H85" s="136" t="s">
        <v>206</v>
      </c>
      <c r="I85" s="136" t="s">
        <v>207</v>
      </c>
      <c r="J85" s="136">
        <v>2</v>
      </c>
      <c r="K85" s="136" t="s">
        <v>208</v>
      </c>
      <c r="L85" s="137" t="s">
        <v>209</v>
      </c>
      <c r="M85" s="137"/>
      <c r="N85" s="137" t="s">
        <v>81</v>
      </c>
      <c r="O85" s="137"/>
      <c r="P85" s="137"/>
      <c r="Q85" s="137"/>
      <c r="R85" s="137"/>
      <c r="S85" s="137"/>
      <c r="T85" s="137"/>
      <c r="U85" s="137"/>
      <c r="V85" s="137">
        <v>12</v>
      </c>
    </row>
    <row r="86" spans="1:22" ht="34.200000000000003" x14ac:dyDescent="0.25">
      <c r="A86" s="132">
        <v>28</v>
      </c>
      <c r="B86" s="133">
        <v>28</v>
      </c>
      <c r="C86" s="134" t="s">
        <v>210</v>
      </c>
      <c r="D86" s="135" t="s">
        <v>211</v>
      </c>
      <c r="E86" s="136">
        <v>16.920000000000002</v>
      </c>
      <c r="F86" s="137" t="s">
        <v>212</v>
      </c>
      <c r="G86" s="136"/>
      <c r="H86" s="136">
        <v>51</v>
      </c>
      <c r="I86" s="136" t="s">
        <v>213</v>
      </c>
      <c r="J86" s="136"/>
      <c r="K86" s="136">
        <v>143</v>
      </c>
      <c r="L86" s="137" t="s">
        <v>214</v>
      </c>
      <c r="M86" s="137"/>
      <c r="N86" s="137" t="s">
        <v>100</v>
      </c>
      <c r="O86" s="137"/>
      <c r="P86" s="137"/>
      <c r="Q86" s="137"/>
      <c r="R86" s="137"/>
      <c r="S86" s="137"/>
      <c r="T86" s="137"/>
      <c r="U86" s="137"/>
      <c r="V86" s="137"/>
    </row>
    <row r="87" spans="1:22" ht="57" x14ac:dyDescent="0.25">
      <c r="A87" s="132">
        <v>29</v>
      </c>
      <c r="B87" s="133">
        <v>29</v>
      </c>
      <c r="C87" s="134" t="s">
        <v>215</v>
      </c>
      <c r="D87" s="135" t="s">
        <v>177</v>
      </c>
      <c r="E87" s="136">
        <v>12.46</v>
      </c>
      <c r="F87" s="137" t="s">
        <v>216</v>
      </c>
      <c r="G87" s="136"/>
      <c r="H87" s="136">
        <v>25</v>
      </c>
      <c r="I87" s="136" t="s">
        <v>217</v>
      </c>
      <c r="J87" s="136"/>
      <c r="K87" s="136">
        <v>58</v>
      </c>
      <c r="L87" s="137" t="s">
        <v>218</v>
      </c>
      <c r="M87" s="137"/>
      <c r="N87" s="137" t="s">
        <v>100</v>
      </c>
      <c r="O87" s="137"/>
      <c r="P87" s="137"/>
      <c r="Q87" s="137"/>
      <c r="R87" s="137"/>
      <c r="S87" s="137"/>
      <c r="T87" s="137"/>
      <c r="U87" s="137"/>
      <c r="V87" s="137"/>
    </row>
    <row r="88" spans="1:22" ht="45.6" x14ac:dyDescent="0.25">
      <c r="A88" s="138">
        <v>30</v>
      </c>
      <c r="B88" s="139">
        <v>30</v>
      </c>
      <c r="C88" s="140" t="s">
        <v>219</v>
      </c>
      <c r="D88" s="141" t="s">
        <v>177</v>
      </c>
      <c r="E88" s="142">
        <v>2.4500000000000002</v>
      </c>
      <c r="F88" s="143" t="s">
        <v>220</v>
      </c>
      <c r="G88" s="142"/>
      <c r="H88" s="142">
        <v>5</v>
      </c>
      <c r="I88" s="142" t="s">
        <v>221</v>
      </c>
      <c r="J88" s="142"/>
      <c r="K88" s="142">
        <v>12</v>
      </c>
      <c r="L88" s="143" t="s">
        <v>222</v>
      </c>
      <c r="M88" s="143"/>
      <c r="N88" s="143" t="s">
        <v>100</v>
      </c>
      <c r="O88" s="143"/>
      <c r="P88" s="143"/>
      <c r="Q88" s="143"/>
      <c r="R88" s="143"/>
      <c r="S88" s="143"/>
      <c r="T88" s="143"/>
      <c r="U88" s="143"/>
      <c r="V88" s="143"/>
    </row>
    <row r="89" spans="1:22" ht="19.350000000000001" customHeight="1" x14ac:dyDescent="0.25">
      <c r="A89" s="128" t="s">
        <v>223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</row>
    <row r="90" spans="1:22" ht="18.45" customHeight="1" x14ac:dyDescent="0.25">
      <c r="A90" s="130" t="s">
        <v>182</v>
      </c>
      <c r="B90" s="131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</row>
    <row r="91" spans="1:22" ht="68.400000000000006" x14ac:dyDescent="0.25">
      <c r="A91" s="132">
        <v>31</v>
      </c>
      <c r="B91" s="133">
        <v>31</v>
      </c>
      <c r="C91" s="134" t="s">
        <v>224</v>
      </c>
      <c r="D91" s="135" t="s">
        <v>225</v>
      </c>
      <c r="E91" s="136">
        <v>15810.14</v>
      </c>
      <c r="F91" s="137" t="s">
        <v>91</v>
      </c>
      <c r="G91" s="136">
        <v>195.41</v>
      </c>
      <c r="H91" s="136" t="s">
        <v>226</v>
      </c>
      <c r="I91" s="136" t="s">
        <v>227</v>
      </c>
      <c r="J91" s="136"/>
      <c r="K91" s="136" t="s">
        <v>228</v>
      </c>
      <c r="L91" s="137" t="s">
        <v>229</v>
      </c>
      <c r="M91" s="137"/>
      <c r="N91" s="137" t="s">
        <v>81</v>
      </c>
      <c r="O91" s="137"/>
      <c r="P91" s="137"/>
      <c r="Q91" s="137"/>
      <c r="R91" s="137"/>
      <c r="S91" s="137"/>
      <c r="T91" s="137"/>
      <c r="U91" s="137"/>
      <c r="V91" s="137">
        <v>1</v>
      </c>
    </row>
    <row r="92" spans="1:22" ht="34.200000000000003" x14ac:dyDescent="0.25">
      <c r="A92" s="132">
        <v>32</v>
      </c>
      <c r="B92" s="133">
        <v>32</v>
      </c>
      <c r="C92" s="134" t="s">
        <v>95</v>
      </c>
      <c r="D92" s="135" t="s">
        <v>230</v>
      </c>
      <c r="E92" s="136">
        <v>26.3</v>
      </c>
      <c r="F92" s="137" t="s">
        <v>97</v>
      </c>
      <c r="G92" s="136"/>
      <c r="H92" s="136">
        <v>13</v>
      </c>
      <c r="I92" s="136" t="s">
        <v>231</v>
      </c>
      <c r="J92" s="136"/>
      <c r="K92" s="136">
        <v>60</v>
      </c>
      <c r="L92" s="137" t="s">
        <v>232</v>
      </c>
      <c r="M92" s="137"/>
      <c r="N92" s="137" t="s">
        <v>100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105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114" x14ac:dyDescent="0.25">
      <c r="A94" s="132">
        <v>33</v>
      </c>
      <c r="B94" s="133">
        <v>33</v>
      </c>
      <c r="C94" s="134" t="s">
        <v>204</v>
      </c>
      <c r="D94" s="135" t="s">
        <v>233</v>
      </c>
      <c r="E94" s="136">
        <v>2406.83</v>
      </c>
      <c r="F94" s="137" t="s">
        <v>205</v>
      </c>
      <c r="G94" s="136">
        <v>76.17</v>
      </c>
      <c r="H94" s="136" t="s">
        <v>234</v>
      </c>
      <c r="I94" s="136" t="s">
        <v>235</v>
      </c>
      <c r="J94" s="136">
        <v>4</v>
      </c>
      <c r="K94" s="136" t="s">
        <v>236</v>
      </c>
      <c r="L94" s="137" t="s">
        <v>237</v>
      </c>
      <c r="M94" s="137"/>
      <c r="N94" s="137" t="s">
        <v>81</v>
      </c>
      <c r="O94" s="137"/>
      <c r="P94" s="137"/>
      <c r="Q94" s="137"/>
      <c r="R94" s="137"/>
      <c r="S94" s="137"/>
      <c r="T94" s="137"/>
      <c r="U94" s="137"/>
      <c r="V94" s="137">
        <v>22</v>
      </c>
    </row>
    <row r="95" spans="1:22" ht="34.200000000000003" x14ac:dyDescent="0.25">
      <c r="A95" s="132">
        <v>34</v>
      </c>
      <c r="B95" s="133">
        <v>34</v>
      </c>
      <c r="C95" s="134" t="s">
        <v>210</v>
      </c>
      <c r="D95" s="135" t="s">
        <v>238</v>
      </c>
      <c r="E95" s="136">
        <v>16.920000000000002</v>
      </c>
      <c r="F95" s="137" t="s">
        <v>212</v>
      </c>
      <c r="G95" s="136"/>
      <c r="H95" s="136">
        <v>93</v>
      </c>
      <c r="I95" s="136" t="s">
        <v>239</v>
      </c>
      <c r="J95" s="136"/>
      <c r="K95" s="136">
        <v>262</v>
      </c>
      <c r="L95" s="137" t="s">
        <v>240</v>
      </c>
      <c r="M95" s="137"/>
      <c r="N95" s="137" t="s">
        <v>100</v>
      </c>
      <c r="O95" s="137"/>
      <c r="P95" s="137"/>
      <c r="Q95" s="137"/>
      <c r="R95" s="137"/>
      <c r="S95" s="137"/>
      <c r="T95" s="137"/>
      <c r="U95" s="137"/>
      <c r="V95" s="137"/>
    </row>
    <row r="96" spans="1:22" ht="57" x14ac:dyDescent="0.25">
      <c r="A96" s="132">
        <v>35</v>
      </c>
      <c r="B96" s="133">
        <v>35</v>
      </c>
      <c r="C96" s="134" t="s">
        <v>215</v>
      </c>
      <c r="D96" s="135" t="s">
        <v>146</v>
      </c>
      <c r="E96" s="136">
        <v>12.46</v>
      </c>
      <c r="F96" s="137" t="s">
        <v>216</v>
      </c>
      <c r="G96" s="136"/>
      <c r="H96" s="136">
        <v>12</v>
      </c>
      <c r="I96" s="136" t="s">
        <v>222</v>
      </c>
      <c r="J96" s="136"/>
      <c r="K96" s="136">
        <v>29</v>
      </c>
      <c r="L96" s="137" t="s">
        <v>241</v>
      </c>
      <c r="M96" s="137"/>
      <c r="N96" s="137" t="s">
        <v>100</v>
      </c>
      <c r="O96" s="137"/>
      <c r="P96" s="137"/>
      <c r="Q96" s="137"/>
      <c r="R96" s="137"/>
      <c r="S96" s="137"/>
      <c r="T96" s="137"/>
      <c r="U96" s="137"/>
      <c r="V96" s="137"/>
    </row>
    <row r="97" spans="1:22" ht="45.6" x14ac:dyDescent="0.25">
      <c r="A97" s="132">
        <v>36</v>
      </c>
      <c r="B97" s="133">
        <v>36</v>
      </c>
      <c r="C97" s="134" t="s">
        <v>219</v>
      </c>
      <c r="D97" s="135" t="s">
        <v>242</v>
      </c>
      <c r="E97" s="136">
        <v>2.4500000000000002</v>
      </c>
      <c r="F97" s="137" t="s">
        <v>220</v>
      </c>
      <c r="G97" s="136"/>
      <c r="H97" s="136">
        <v>10</v>
      </c>
      <c r="I97" s="136" t="s">
        <v>243</v>
      </c>
      <c r="J97" s="136"/>
      <c r="K97" s="136">
        <v>25</v>
      </c>
      <c r="L97" s="137" t="s">
        <v>217</v>
      </c>
      <c r="M97" s="137"/>
      <c r="N97" s="137" t="s">
        <v>100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2">
        <v>37</v>
      </c>
      <c r="B98" s="133">
        <v>37</v>
      </c>
      <c r="C98" s="134" t="s">
        <v>244</v>
      </c>
      <c r="D98" s="135" t="s">
        <v>146</v>
      </c>
      <c r="E98" s="136">
        <v>0.95</v>
      </c>
      <c r="F98" s="137" t="s">
        <v>245</v>
      </c>
      <c r="G98" s="136"/>
      <c r="H98" s="136">
        <v>1</v>
      </c>
      <c r="I98" s="136" t="s">
        <v>246</v>
      </c>
      <c r="J98" s="136"/>
      <c r="K98" s="136">
        <v>4</v>
      </c>
      <c r="L98" s="137" t="s">
        <v>247</v>
      </c>
      <c r="M98" s="137"/>
      <c r="N98" s="137" t="s">
        <v>100</v>
      </c>
      <c r="O98" s="137"/>
      <c r="P98" s="137"/>
      <c r="Q98" s="137"/>
      <c r="R98" s="137"/>
      <c r="S98" s="137"/>
      <c r="T98" s="137"/>
      <c r="U98" s="137"/>
      <c r="V98" s="137"/>
    </row>
    <row r="99" spans="1:22" ht="18.45" customHeight="1" x14ac:dyDescent="0.25">
      <c r="A99" s="130" t="s">
        <v>248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91.2" x14ac:dyDescent="0.25">
      <c r="A100" s="132">
        <v>38</v>
      </c>
      <c r="B100" s="133">
        <v>38</v>
      </c>
      <c r="C100" s="134" t="s">
        <v>249</v>
      </c>
      <c r="D100" s="135" t="s">
        <v>117</v>
      </c>
      <c r="E100" s="136">
        <v>4596.33</v>
      </c>
      <c r="F100" s="137" t="s">
        <v>250</v>
      </c>
      <c r="G100" s="136" t="s">
        <v>251</v>
      </c>
      <c r="H100" s="136" t="s">
        <v>252</v>
      </c>
      <c r="I100" s="136" t="s">
        <v>253</v>
      </c>
      <c r="J100" s="136">
        <v>2</v>
      </c>
      <c r="K100" s="136" t="s">
        <v>254</v>
      </c>
      <c r="L100" s="137" t="s">
        <v>255</v>
      </c>
      <c r="M100" s="137"/>
      <c r="N100" s="137" t="s">
        <v>81</v>
      </c>
      <c r="O100" s="137"/>
      <c r="P100" s="137"/>
      <c r="Q100" s="137"/>
      <c r="R100" s="137"/>
      <c r="S100" s="137"/>
      <c r="T100" s="137"/>
      <c r="U100" s="137"/>
      <c r="V100" s="137">
        <v>10</v>
      </c>
    </row>
    <row r="101" spans="1:22" ht="18.45" customHeight="1" x14ac:dyDescent="0.25">
      <c r="A101" s="130" t="s">
        <v>182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114" x14ac:dyDescent="0.25">
      <c r="A102" s="132">
        <v>39</v>
      </c>
      <c r="B102" s="133">
        <v>39</v>
      </c>
      <c r="C102" s="134" t="s">
        <v>204</v>
      </c>
      <c r="D102" s="135" t="s">
        <v>256</v>
      </c>
      <c r="E102" s="136">
        <v>2406.83</v>
      </c>
      <c r="F102" s="137" t="s">
        <v>205</v>
      </c>
      <c r="G102" s="136">
        <v>76.17</v>
      </c>
      <c r="H102" s="136" t="s">
        <v>257</v>
      </c>
      <c r="I102" s="136" t="s">
        <v>258</v>
      </c>
      <c r="J102" s="136">
        <v>2</v>
      </c>
      <c r="K102" s="136" t="s">
        <v>259</v>
      </c>
      <c r="L102" s="137" t="s">
        <v>260</v>
      </c>
      <c r="M102" s="137"/>
      <c r="N102" s="137" t="s">
        <v>81</v>
      </c>
      <c r="O102" s="137"/>
      <c r="P102" s="137"/>
      <c r="Q102" s="137"/>
      <c r="R102" s="137"/>
      <c r="S102" s="137"/>
      <c r="T102" s="137"/>
      <c r="U102" s="137"/>
      <c r="V102" s="137">
        <v>8</v>
      </c>
    </row>
    <row r="103" spans="1:22" ht="34.200000000000003" x14ac:dyDescent="0.25">
      <c r="A103" s="132">
        <v>40</v>
      </c>
      <c r="B103" s="133">
        <v>40</v>
      </c>
      <c r="C103" s="134" t="s">
        <v>210</v>
      </c>
      <c r="D103" s="135" t="s">
        <v>261</v>
      </c>
      <c r="E103" s="136">
        <v>16.920000000000002</v>
      </c>
      <c r="F103" s="137" t="s">
        <v>212</v>
      </c>
      <c r="G103" s="136"/>
      <c r="H103" s="136">
        <v>34</v>
      </c>
      <c r="I103" s="136" t="s">
        <v>262</v>
      </c>
      <c r="J103" s="136"/>
      <c r="K103" s="136">
        <v>95</v>
      </c>
      <c r="L103" s="137" t="s">
        <v>263</v>
      </c>
      <c r="M103" s="137"/>
      <c r="N103" s="137" t="s">
        <v>100</v>
      </c>
      <c r="O103" s="137"/>
      <c r="P103" s="137"/>
      <c r="Q103" s="137"/>
      <c r="R103" s="137"/>
      <c r="S103" s="137"/>
      <c r="T103" s="137"/>
      <c r="U103" s="137"/>
      <c r="V103" s="137"/>
    </row>
    <row r="104" spans="1:22" ht="57" x14ac:dyDescent="0.25">
      <c r="A104" s="132">
        <v>41</v>
      </c>
      <c r="B104" s="133">
        <v>41</v>
      </c>
      <c r="C104" s="134" t="s">
        <v>215</v>
      </c>
      <c r="D104" s="135" t="s">
        <v>177</v>
      </c>
      <c r="E104" s="136">
        <v>12.46</v>
      </c>
      <c r="F104" s="137" t="s">
        <v>216</v>
      </c>
      <c r="G104" s="136"/>
      <c r="H104" s="136">
        <v>25</v>
      </c>
      <c r="I104" s="136" t="s">
        <v>217</v>
      </c>
      <c r="J104" s="136"/>
      <c r="K104" s="136">
        <v>58</v>
      </c>
      <c r="L104" s="137" t="s">
        <v>218</v>
      </c>
      <c r="M104" s="137"/>
      <c r="N104" s="137" t="s">
        <v>100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45.6" x14ac:dyDescent="0.25">
      <c r="A105" s="132">
        <v>42</v>
      </c>
      <c r="B105" s="133">
        <v>42</v>
      </c>
      <c r="C105" s="134" t="s">
        <v>219</v>
      </c>
      <c r="D105" s="135" t="s">
        <v>242</v>
      </c>
      <c r="E105" s="136">
        <v>2.4500000000000002</v>
      </c>
      <c r="F105" s="137" t="s">
        <v>220</v>
      </c>
      <c r="G105" s="136"/>
      <c r="H105" s="136">
        <v>10</v>
      </c>
      <c r="I105" s="136" t="s">
        <v>243</v>
      </c>
      <c r="J105" s="136"/>
      <c r="K105" s="136">
        <v>25</v>
      </c>
      <c r="L105" s="137" t="s">
        <v>217</v>
      </c>
      <c r="M105" s="137"/>
      <c r="N105" s="137" t="s">
        <v>100</v>
      </c>
      <c r="O105" s="137"/>
      <c r="P105" s="137"/>
      <c r="Q105" s="137"/>
      <c r="R105" s="137"/>
      <c r="S105" s="137"/>
      <c r="T105" s="137"/>
      <c r="U105" s="137"/>
      <c r="V105" s="137"/>
    </row>
    <row r="106" spans="1:22" ht="45.6" x14ac:dyDescent="0.25">
      <c r="A106" s="138">
        <v>43</v>
      </c>
      <c r="B106" s="139">
        <v>43</v>
      </c>
      <c r="C106" s="140" t="s">
        <v>244</v>
      </c>
      <c r="D106" s="141" t="s">
        <v>146</v>
      </c>
      <c r="E106" s="142">
        <v>0.95</v>
      </c>
      <c r="F106" s="143" t="s">
        <v>245</v>
      </c>
      <c r="G106" s="142"/>
      <c r="H106" s="142">
        <v>1</v>
      </c>
      <c r="I106" s="142" t="s">
        <v>246</v>
      </c>
      <c r="J106" s="142"/>
      <c r="K106" s="142">
        <v>4</v>
      </c>
      <c r="L106" s="143" t="s">
        <v>247</v>
      </c>
      <c r="M106" s="143"/>
      <c r="N106" s="143" t="s">
        <v>100</v>
      </c>
      <c r="O106" s="143"/>
      <c r="P106" s="143"/>
      <c r="Q106" s="143"/>
      <c r="R106" s="143"/>
      <c r="S106" s="143"/>
      <c r="T106" s="143"/>
      <c r="U106" s="143"/>
      <c r="V106" s="143"/>
    </row>
    <row r="107" spans="1:22" ht="19.350000000000001" customHeight="1" x14ac:dyDescent="0.25">
      <c r="A107" s="128" t="s">
        <v>264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30" t="s">
        <v>265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68.400000000000006" x14ac:dyDescent="0.25">
      <c r="A109" s="132">
        <v>44</v>
      </c>
      <c r="B109" s="133">
        <v>44</v>
      </c>
      <c r="C109" s="134" t="s">
        <v>224</v>
      </c>
      <c r="D109" s="135" t="s">
        <v>225</v>
      </c>
      <c r="E109" s="136">
        <v>15810.14</v>
      </c>
      <c r="F109" s="137" t="s">
        <v>91</v>
      </c>
      <c r="G109" s="136">
        <v>195.41</v>
      </c>
      <c r="H109" s="136" t="s">
        <v>226</v>
      </c>
      <c r="I109" s="136" t="s">
        <v>227</v>
      </c>
      <c r="J109" s="136"/>
      <c r="K109" s="136" t="s">
        <v>228</v>
      </c>
      <c r="L109" s="137" t="s">
        <v>229</v>
      </c>
      <c r="M109" s="137"/>
      <c r="N109" s="137" t="s">
        <v>81</v>
      </c>
      <c r="O109" s="137"/>
      <c r="P109" s="137"/>
      <c r="Q109" s="137"/>
      <c r="R109" s="137"/>
      <c r="S109" s="137"/>
      <c r="T109" s="137"/>
      <c r="U109" s="137"/>
      <c r="V109" s="137">
        <v>1</v>
      </c>
    </row>
    <row r="110" spans="1:22" ht="34.200000000000003" x14ac:dyDescent="0.25">
      <c r="A110" s="132">
        <v>45</v>
      </c>
      <c r="B110" s="133">
        <v>45</v>
      </c>
      <c r="C110" s="134" t="s">
        <v>95</v>
      </c>
      <c r="D110" s="135" t="s">
        <v>230</v>
      </c>
      <c r="E110" s="136">
        <v>26.3</v>
      </c>
      <c r="F110" s="137" t="s">
        <v>97</v>
      </c>
      <c r="G110" s="136"/>
      <c r="H110" s="136">
        <v>13</v>
      </c>
      <c r="I110" s="136" t="s">
        <v>231</v>
      </c>
      <c r="J110" s="136"/>
      <c r="K110" s="136">
        <v>60</v>
      </c>
      <c r="L110" s="137" t="s">
        <v>232</v>
      </c>
      <c r="M110" s="137"/>
      <c r="N110" s="137" t="s">
        <v>100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14" x14ac:dyDescent="0.25">
      <c r="A111" s="132">
        <v>46</v>
      </c>
      <c r="B111" s="133">
        <v>46</v>
      </c>
      <c r="C111" s="134" t="s">
        <v>204</v>
      </c>
      <c r="D111" s="135" t="s">
        <v>83</v>
      </c>
      <c r="E111" s="136">
        <v>2406.83</v>
      </c>
      <c r="F111" s="137" t="s">
        <v>205</v>
      </c>
      <c r="G111" s="136">
        <v>76.17</v>
      </c>
      <c r="H111" s="136" t="s">
        <v>206</v>
      </c>
      <c r="I111" s="136" t="s">
        <v>207</v>
      </c>
      <c r="J111" s="136">
        <v>2</v>
      </c>
      <c r="K111" s="136" t="s">
        <v>208</v>
      </c>
      <c r="L111" s="137" t="s">
        <v>209</v>
      </c>
      <c r="M111" s="137"/>
      <c r="N111" s="137" t="s">
        <v>81</v>
      </c>
      <c r="O111" s="137"/>
      <c r="P111" s="137"/>
      <c r="Q111" s="137"/>
      <c r="R111" s="137"/>
      <c r="S111" s="137"/>
      <c r="T111" s="137"/>
      <c r="U111" s="137"/>
      <c r="V111" s="137">
        <v>12</v>
      </c>
    </row>
    <row r="112" spans="1:22" ht="34.200000000000003" x14ac:dyDescent="0.25">
      <c r="A112" s="132">
        <v>47</v>
      </c>
      <c r="B112" s="133">
        <v>47</v>
      </c>
      <c r="C112" s="134" t="s">
        <v>210</v>
      </c>
      <c r="D112" s="135" t="s">
        <v>266</v>
      </c>
      <c r="E112" s="136">
        <v>16.920000000000002</v>
      </c>
      <c r="F112" s="137" t="s">
        <v>212</v>
      </c>
      <c r="G112" s="136"/>
      <c r="H112" s="136">
        <v>51</v>
      </c>
      <c r="I112" s="136" t="s">
        <v>213</v>
      </c>
      <c r="J112" s="136"/>
      <c r="K112" s="136">
        <v>143</v>
      </c>
      <c r="L112" s="137" t="s">
        <v>214</v>
      </c>
      <c r="M112" s="137"/>
      <c r="N112" s="137" t="s">
        <v>100</v>
      </c>
      <c r="O112" s="137"/>
      <c r="P112" s="137"/>
      <c r="Q112" s="137"/>
      <c r="R112" s="137"/>
      <c r="S112" s="137"/>
      <c r="T112" s="137"/>
      <c r="U112" s="137"/>
      <c r="V112" s="137"/>
    </row>
    <row r="113" spans="1:22" ht="18.45" customHeight="1" x14ac:dyDescent="0.25">
      <c r="A113" s="130" t="s">
        <v>267</v>
      </c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68.400000000000006" x14ac:dyDescent="0.25">
      <c r="A114" s="132">
        <v>48</v>
      </c>
      <c r="B114" s="133">
        <v>52</v>
      </c>
      <c r="C114" s="134" t="s">
        <v>268</v>
      </c>
      <c r="D114" s="135" t="s">
        <v>269</v>
      </c>
      <c r="E114" s="136">
        <v>13.69</v>
      </c>
      <c r="F114" s="137">
        <v>13.69</v>
      </c>
      <c r="G114" s="136"/>
      <c r="H114" s="136" t="s">
        <v>270</v>
      </c>
      <c r="I114" s="136">
        <v>49</v>
      </c>
      <c r="J114" s="136"/>
      <c r="K114" s="136" t="s">
        <v>271</v>
      </c>
      <c r="L114" s="137">
        <v>543</v>
      </c>
      <c r="M114" s="137"/>
      <c r="N114" s="137" t="s">
        <v>81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14" x14ac:dyDescent="0.25">
      <c r="A115" s="132">
        <v>49</v>
      </c>
      <c r="B115" s="133">
        <v>48</v>
      </c>
      <c r="C115" s="134" t="s">
        <v>204</v>
      </c>
      <c r="D115" s="135" t="s">
        <v>183</v>
      </c>
      <c r="E115" s="136">
        <v>2406.83</v>
      </c>
      <c r="F115" s="137" t="s">
        <v>205</v>
      </c>
      <c r="G115" s="136">
        <v>76.17</v>
      </c>
      <c r="H115" s="136" t="s">
        <v>272</v>
      </c>
      <c r="I115" s="136" t="s">
        <v>273</v>
      </c>
      <c r="J115" s="136">
        <v>3</v>
      </c>
      <c r="K115" s="136" t="s">
        <v>274</v>
      </c>
      <c r="L115" s="137" t="s">
        <v>275</v>
      </c>
      <c r="M115" s="137"/>
      <c r="N115" s="137" t="s">
        <v>81</v>
      </c>
      <c r="O115" s="137"/>
      <c r="P115" s="137"/>
      <c r="Q115" s="137"/>
      <c r="R115" s="137"/>
      <c r="S115" s="137"/>
      <c r="T115" s="137"/>
      <c r="U115" s="137"/>
      <c r="V115" s="137">
        <v>16</v>
      </c>
    </row>
    <row r="116" spans="1:22" ht="34.200000000000003" x14ac:dyDescent="0.25">
      <c r="A116" s="132">
        <v>50</v>
      </c>
      <c r="B116" s="133">
        <v>49</v>
      </c>
      <c r="C116" s="134" t="s">
        <v>210</v>
      </c>
      <c r="D116" s="135" t="s">
        <v>276</v>
      </c>
      <c r="E116" s="136">
        <v>16.920000000000002</v>
      </c>
      <c r="F116" s="137" t="s">
        <v>212</v>
      </c>
      <c r="G116" s="136"/>
      <c r="H116" s="136">
        <v>68</v>
      </c>
      <c r="I116" s="136" t="s">
        <v>277</v>
      </c>
      <c r="J116" s="136"/>
      <c r="K116" s="136">
        <v>190</v>
      </c>
      <c r="L116" s="137" t="s">
        <v>278</v>
      </c>
      <c r="M116" s="137"/>
      <c r="N116" s="137" t="s">
        <v>100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57" x14ac:dyDescent="0.25">
      <c r="A117" s="132">
        <v>51</v>
      </c>
      <c r="B117" s="133">
        <v>50</v>
      </c>
      <c r="C117" s="134" t="s">
        <v>215</v>
      </c>
      <c r="D117" s="135" t="s">
        <v>261</v>
      </c>
      <c r="E117" s="136">
        <v>12.46</v>
      </c>
      <c r="F117" s="137" t="s">
        <v>216</v>
      </c>
      <c r="G117" s="136"/>
      <c r="H117" s="136">
        <v>25</v>
      </c>
      <c r="I117" s="136" t="s">
        <v>217</v>
      </c>
      <c r="J117" s="136"/>
      <c r="K117" s="136">
        <v>58</v>
      </c>
      <c r="L117" s="137" t="s">
        <v>218</v>
      </c>
      <c r="M117" s="137"/>
      <c r="N117" s="137" t="s">
        <v>100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45.6" x14ac:dyDescent="0.25">
      <c r="A118" s="132">
        <v>52</v>
      </c>
      <c r="B118" s="133">
        <v>51</v>
      </c>
      <c r="C118" s="134" t="s">
        <v>244</v>
      </c>
      <c r="D118" s="135" t="s">
        <v>279</v>
      </c>
      <c r="E118" s="136">
        <v>0.95</v>
      </c>
      <c r="F118" s="137" t="s">
        <v>245</v>
      </c>
      <c r="G118" s="136"/>
      <c r="H118" s="136">
        <v>1</v>
      </c>
      <c r="I118" s="136" t="s">
        <v>246</v>
      </c>
      <c r="J118" s="136"/>
      <c r="K118" s="136">
        <v>4</v>
      </c>
      <c r="L118" s="137" t="s">
        <v>247</v>
      </c>
      <c r="M118" s="137"/>
      <c r="N118" s="137" t="s">
        <v>100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132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57" x14ac:dyDescent="0.25">
      <c r="A120" s="138">
        <v>53</v>
      </c>
      <c r="B120" s="139">
        <v>53</v>
      </c>
      <c r="C120" s="140" t="s">
        <v>74</v>
      </c>
      <c r="D120" s="141" t="s">
        <v>280</v>
      </c>
      <c r="E120" s="142">
        <v>508.07</v>
      </c>
      <c r="F120" s="143" t="s">
        <v>76</v>
      </c>
      <c r="G120" s="142">
        <v>1.03</v>
      </c>
      <c r="H120" s="142" t="s">
        <v>281</v>
      </c>
      <c r="I120" s="142" t="s">
        <v>282</v>
      </c>
      <c r="J120" s="142"/>
      <c r="K120" s="142" t="s">
        <v>283</v>
      </c>
      <c r="L120" s="143" t="s">
        <v>284</v>
      </c>
      <c r="M120" s="143"/>
      <c r="N120" s="143" t="s">
        <v>81</v>
      </c>
      <c r="O120" s="143"/>
      <c r="P120" s="143"/>
      <c r="Q120" s="143"/>
      <c r="R120" s="143"/>
      <c r="S120" s="143"/>
      <c r="T120" s="143"/>
      <c r="U120" s="143"/>
      <c r="V120" s="143">
        <v>1</v>
      </c>
    </row>
    <row r="121" spans="1:22" ht="34.200000000000003" x14ac:dyDescent="0.25">
      <c r="A121" s="144" t="s">
        <v>285</v>
      </c>
      <c r="B121" s="145"/>
      <c r="C121" s="145"/>
      <c r="D121" s="145"/>
      <c r="E121" s="145"/>
      <c r="F121" s="145"/>
      <c r="G121" s="145"/>
      <c r="H121" s="146">
        <v>2418</v>
      </c>
      <c r="I121" s="146" t="s">
        <v>286</v>
      </c>
      <c r="J121" s="146">
        <v>30</v>
      </c>
      <c r="K121" s="146">
        <v>14468</v>
      </c>
      <c r="L121" s="146" t="s">
        <v>287</v>
      </c>
      <c r="M121" s="146"/>
      <c r="N121" s="146"/>
      <c r="O121" s="146"/>
      <c r="P121" s="146"/>
      <c r="Q121" s="146"/>
      <c r="R121" s="146"/>
      <c r="S121" s="146"/>
      <c r="T121" s="146"/>
      <c r="U121" s="146"/>
      <c r="V121" s="146" t="s">
        <v>288</v>
      </c>
    </row>
    <row r="122" spans="1:22" x14ac:dyDescent="0.25">
      <c r="A122" s="144" t="s">
        <v>289</v>
      </c>
      <c r="B122" s="145"/>
      <c r="C122" s="145"/>
      <c r="D122" s="145"/>
      <c r="E122" s="145"/>
      <c r="F122" s="145"/>
      <c r="G122" s="145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4" t="s">
        <v>290</v>
      </c>
      <c r="B123" s="145"/>
      <c r="C123" s="145"/>
      <c r="D123" s="145"/>
      <c r="E123" s="145"/>
      <c r="F123" s="145"/>
      <c r="G123" s="145"/>
      <c r="H123" s="146">
        <v>874</v>
      </c>
      <c r="I123" s="146"/>
      <c r="J123" s="146"/>
      <c r="K123" s="146">
        <v>9637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x14ac:dyDescent="0.25">
      <c r="A124" s="144" t="s">
        <v>291</v>
      </c>
      <c r="B124" s="145"/>
      <c r="C124" s="145"/>
      <c r="D124" s="145"/>
      <c r="E124" s="145"/>
      <c r="F124" s="145"/>
      <c r="G124" s="145"/>
      <c r="H124" s="146">
        <v>1514</v>
      </c>
      <c r="I124" s="146"/>
      <c r="J124" s="146"/>
      <c r="K124" s="146">
        <v>4666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x14ac:dyDescent="0.25">
      <c r="A125" s="144" t="s">
        <v>292</v>
      </c>
      <c r="B125" s="145"/>
      <c r="C125" s="145"/>
      <c r="D125" s="145"/>
      <c r="E125" s="145"/>
      <c r="F125" s="145"/>
      <c r="G125" s="145"/>
      <c r="H125" s="146">
        <v>30</v>
      </c>
      <c r="I125" s="146"/>
      <c r="J125" s="146"/>
      <c r="K125" s="146">
        <v>169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7" t="s">
        <v>293</v>
      </c>
      <c r="B126" s="148"/>
      <c r="C126" s="148"/>
      <c r="D126" s="148"/>
      <c r="E126" s="148"/>
      <c r="F126" s="148"/>
      <c r="G126" s="148"/>
      <c r="H126" s="149">
        <v>887</v>
      </c>
      <c r="I126" s="149"/>
      <c r="J126" s="149"/>
      <c r="K126" s="149">
        <v>8355</v>
      </c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</row>
    <row r="127" spans="1:22" x14ac:dyDescent="0.25">
      <c r="A127" s="147" t="s">
        <v>294</v>
      </c>
      <c r="B127" s="148"/>
      <c r="C127" s="148"/>
      <c r="D127" s="148"/>
      <c r="E127" s="148"/>
      <c r="F127" s="148"/>
      <c r="G127" s="148"/>
      <c r="H127" s="149">
        <v>520</v>
      </c>
      <c r="I127" s="149"/>
      <c r="J127" s="149"/>
      <c r="K127" s="149">
        <v>4583</v>
      </c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 x14ac:dyDescent="0.25">
      <c r="A128" s="147" t="s">
        <v>295</v>
      </c>
      <c r="B128" s="148"/>
      <c r="C128" s="148"/>
      <c r="D128" s="148"/>
      <c r="E128" s="148"/>
      <c r="F128" s="148"/>
      <c r="G128" s="148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2" ht="30" customHeight="1" x14ac:dyDescent="0.25">
      <c r="A129" s="144" t="s">
        <v>296</v>
      </c>
      <c r="B129" s="145"/>
      <c r="C129" s="145"/>
      <c r="D129" s="145"/>
      <c r="E129" s="145"/>
      <c r="F129" s="145"/>
      <c r="G129" s="145"/>
      <c r="H129" s="146">
        <v>3290</v>
      </c>
      <c r="I129" s="146"/>
      <c r="J129" s="146"/>
      <c r="K129" s="146">
        <v>24869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x14ac:dyDescent="0.25">
      <c r="A130" s="144" t="s">
        <v>297</v>
      </c>
      <c r="B130" s="145"/>
      <c r="C130" s="145"/>
      <c r="D130" s="145"/>
      <c r="E130" s="145"/>
      <c r="F130" s="145"/>
      <c r="G130" s="145"/>
      <c r="H130" s="146">
        <v>153</v>
      </c>
      <c r="I130" s="146"/>
      <c r="J130" s="146"/>
      <c r="K130" s="146">
        <v>683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ht="30" customHeight="1" x14ac:dyDescent="0.25">
      <c r="A131" s="144" t="s">
        <v>298</v>
      </c>
      <c r="B131" s="145"/>
      <c r="C131" s="145"/>
      <c r="D131" s="145"/>
      <c r="E131" s="145"/>
      <c r="F131" s="145"/>
      <c r="G131" s="145"/>
      <c r="H131" s="146">
        <v>382</v>
      </c>
      <c r="I131" s="146"/>
      <c r="J131" s="146"/>
      <c r="K131" s="146">
        <v>1854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x14ac:dyDescent="0.25">
      <c r="A132" s="144" t="s">
        <v>299</v>
      </c>
      <c r="B132" s="145"/>
      <c r="C132" s="145"/>
      <c r="D132" s="145"/>
      <c r="E132" s="145"/>
      <c r="F132" s="145"/>
      <c r="G132" s="145"/>
      <c r="H132" s="146">
        <v>3825</v>
      </c>
      <c r="I132" s="146"/>
      <c r="J132" s="146"/>
      <c r="K132" s="146">
        <v>27406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ht="30" customHeight="1" x14ac:dyDescent="0.25">
      <c r="A133" s="144" t="s">
        <v>300</v>
      </c>
      <c r="B133" s="145"/>
      <c r="C133" s="145"/>
      <c r="D133" s="145"/>
      <c r="E133" s="145"/>
      <c r="F133" s="145"/>
      <c r="G133" s="145"/>
      <c r="H133" s="146">
        <v>319.29000000000002</v>
      </c>
      <c r="I133" s="146"/>
      <c r="J133" s="146"/>
      <c r="K133" s="146">
        <v>1250.79</v>
      </c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</row>
    <row r="134" spans="1:22" x14ac:dyDescent="0.25">
      <c r="A134" s="147" t="s">
        <v>301</v>
      </c>
      <c r="B134" s="148"/>
      <c r="C134" s="148"/>
      <c r="D134" s="148"/>
      <c r="E134" s="148"/>
      <c r="F134" s="148"/>
      <c r="G134" s="148"/>
      <c r="H134" s="149">
        <v>4144.29</v>
      </c>
      <c r="I134" s="149"/>
      <c r="J134" s="149"/>
      <c r="K134" s="149">
        <v>28656.79</v>
      </c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</row>
    <row r="135" spans="1:22" x14ac:dyDescent="0.25">
      <c r="A135" s="50"/>
      <c r="B135" s="39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x14ac:dyDescent="0.25">
      <c r="A136" s="50"/>
      <c r="B136" s="39"/>
      <c r="C136" s="73" t="s">
        <v>64</v>
      </c>
      <c r="D136" s="48"/>
      <c r="E136" s="48"/>
      <c r="F136" s="48"/>
      <c r="G136" s="48"/>
      <c r="H136" s="74">
        <f>IF(ISBLANK(Y30),"",ROUND(Z30/Y30,2)*100)</f>
        <v>101</v>
      </c>
      <c r="I136" s="48"/>
      <c r="J136" s="48"/>
      <c r="K136" s="74">
        <f>IF(ISBLANK(Y31),"",ROUND(Z31/Y31,2)*100)</f>
        <v>87</v>
      </c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</row>
    <row r="137" spans="1:22" x14ac:dyDescent="0.25">
      <c r="A137" s="50"/>
      <c r="B137" s="39"/>
      <c r="C137" s="73" t="s">
        <v>65</v>
      </c>
      <c r="D137" s="48"/>
      <c r="E137" s="48"/>
      <c r="F137" s="48"/>
      <c r="G137" s="48"/>
      <c r="H137" s="45">
        <f>IF(ISBLANK(Y30),"",ROUND(AA30/Y30,2)*100)</f>
        <v>59</v>
      </c>
      <c r="I137" s="48"/>
      <c r="J137" s="48"/>
      <c r="K137" s="45">
        <f>IF(ISBLANK(Y31),"",ROUND(AA31/Y31,2)*100)</f>
        <v>48</v>
      </c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</row>
    <row r="138" spans="1:22" x14ac:dyDescent="0.25">
      <c r="A138" s="28"/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x14ac:dyDescent="0.25">
      <c r="B139" s="75" t="s">
        <v>70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x14ac:dyDescent="0.25">
      <c r="B140" s="3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x14ac:dyDescent="0.25">
      <c r="B141" s="75" t="s">
        <v>71</v>
      </c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2" x14ac:dyDescent="0.25">
      <c r="B142" s="46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  <row r="152" spans="3:7" x14ac:dyDescent="0.25">
      <c r="C152" s="49"/>
      <c r="D152" s="49"/>
      <c r="E152" s="49"/>
      <c r="F152" s="49"/>
      <c r="G152" s="49"/>
    </row>
    <row r="153" spans="3:7" x14ac:dyDescent="0.25">
      <c r="C153" s="49"/>
      <c r="D153" s="49"/>
      <c r="E153" s="49"/>
      <c r="F153" s="49"/>
      <c r="G153" s="49"/>
    </row>
    <row r="154" spans="3:7" x14ac:dyDescent="0.25">
      <c r="C154" s="49"/>
      <c r="D154" s="49"/>
      <c r="E154" s="49"/>
      <c r="F154" s="49"/>
      <c r="G154" s="49"/>
    </row>
    <row r="155" spans="3:7" x14ac:dyDescent="0.25">
      <c r="C155" s="49"/>
      <c r="D155" s="49"/>
      <c r="E155" s="49"/>
      <c r="F155" s="49"/>
      <c r="G155" s="49"/>
    </row>
  </sheetData>
  <mergeCells count="74">
    <mergeCell ref="A129:G129"/>
    <mergeCell ref="A130:G130"/>
    <mergeCell ref="A131:G131"/>
    <mergeCell ref="A132:G132"/>
    <mergeCell ref="A133:G133"/>
    <mergeCell ref="A134:G134"/>
    <mergeCell ref="A123:G123"/>
    <mergeCell ref="A124:G124"/>
    <mergeCell ref="A125:G125"/>
    <mergeCell ref="A126:G126"/>
    <mergeCell ref="A127:G127"/>
    <mergeCell ref="A128:G128"/>
    <mergeCell ref="A107:V107"/>
    <mergeCell ref="A108:V108"/>
    <mergeCell ref="A113:V113"/>
    <mergeCell ref="A119:V119"/>
    <mergeCell ref="A121:G121"/>
    <mergeCell ref="A122:G122"/>
    <mergeCell ref="A83:V83"/>
    <mergeCell ref="A89:V89"/>
    <mergeCell ref="A90:V90"/>
    <mergeCell ref="A93:V93"/>
    <mergeCell ref="A99:V99"/>
    <mergeCell ref="A101:V101"/>
    <mergeCell ref="A66:V66"/>
    <mergeCell ref="A70:V70"/>
    <mergeCell ref="A73:V73"/>
    <mergeCell ref="A78:V78"/>
    <mergeCell ref="A79:V79"/>
    <mergeCell ref="A81:V81"/>
    <mergeCell ref="A54:V54"/>
    <mergeCell ref="A55:V55"/>
    <mergeCell ref="A60:V60"/>
    <mergeCell ref="A62:V62"/>
    <mergeCell ref="A63:V63"/>
    <mergeCell ref="A65:V65"/>
    <mergeCell ref="A40:V40"/>
    <mergeCell ref="A41:V41"/>
    <mergeCell ref="A43:V43"/>
    <mergeCell ref="A45:V45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4144.29/1000</f>
        <v>4.1442899999999998</v>
      </c>
      <c r="H11" s="85"/>
      <c r="I11" s="55" t="s">
        <v>6</v>
      </c>
      <c r="J11" s="86">
        <f>28656.79/1000</f>
        <v>28.656790000000001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7.5639999999999999E-2</v>
      </c>
      <c r="H14" s="85"/>
      <c r="I14" s="55" t="s">
        <v>8</v>
      </c>
      <c r="J14" s="86">
        <f>(P14+P15)/1000</f>
        <v>7.5639999999999999E-2</v>
      </c>
      <c r="K14" s="87"/>
      <c r="L14" s="58">
        <v>874</v>
      </c>
      <c r="M14" s="35" t="s">
        <v>8</v>
      </c>
      <c r="N14" s="57"/>
      <c r="O14" s="26">
        <v>75.62</v>
      </c>
      <c r="P14" s="27">
        <v>75.62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874/1000</f>
        <v>0.874</v>
      </c>
      <c r="H15" s="117"/>
      <c r="I15" s="55" t="s">
        <v>6</v>
      </c>
      <c r="J15" s="86">
        <f>9637/1000</f>
        <v>9.6370000000000005</v>
      </c>
      <c r="K15" s="87"/>
      <c r="L15" s="59">
        <v>9633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302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303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304</v>
      </c>
      <c r="C26" s="134" t="s">
        <v>305</v>
      </c>
      <c r="D26" s="154" t="s">
        <v>306</v>
      </c>
      <c r="E26" s="155">
        <v>6.44</v>
      </c>
      <c r="F26" s="136" t="s">
        <v>307</v>
      </c>
      <c r="G26" s="136">
        <v>66.53</v>
      </c>
      <c r="H26" s="156"/>
      <c r="I26" s="156"/>
      <c r="J26" s="136" t="s">
        <v>308</v>
      </c>
      <c r="K26" s="136">
        <v>733.58</v>
      </c>
      <c r="L26" s="157"/>
      <c r="M26" s="156">
        <f>IF(ISNUMBER(K26/G26),IF(NOT(K26/G26=0),K26/G26, " "), " ")</f>
        <v>11.026303923042237</v>
      </c>
      <c r="N26" s="154"/>
    </row>
    <row r="27" spans="1:23" s="29" customFormat="1" ht="22.8" x14ac:dyDescent="0.25">
      <c r="A27" s="152">
        <v>2</v>
      </c>
      <c r="B27" s="153" t="s">
        <v>309</v>
      </c>
      <c r="C27" s="134" t="s">
        <v>310</v>
      </c>
      <c r="D27" s="154" t="s">
        <v>306</v>
      </c>
      <c r="E27" s="155">
        <v>4.57</v>
      </c>
      <c r="F27" s="136" t="s">
        <v>311</v>
      </c>
      <c r="G27" s="136">
        <v>49.26</v>
      </c>
      <c r="H27" s="156"/>
      <c r="I27" s="156"/>
      <c r="J27" s="136" t="s">
        <v>312</v>
      </c>
      <c r="K27" s="136">
        <v>543.19000000000005</v>
      </c>
      <c r="L27" s="157"/>
      <c r="M27" s="156">
        <f>IF(ISNUMBER(K27/G27),IF(NOT(K27/G27=0),K27/G27, " "), " ")</f>
        <v>11.02699959399107</v>
      </c>
      <c r="N27" s="154"/>
    </row>
    <row r="28" spans="1:23" s="29" customFormat="1" ht="22.8" x14ac:dyDescent="0.25">
      <c r="A28" s="152">
        <v>3</v>
      </c>
      <c r="B28" s="153" t="s">
        <v>313</v>
      </c>
      <c r="C28" s="134" t="s">
        <v>314</v>
      </c>
      <c r="D28" s="154" t="s">
        <v>306</v>
      </c>
      <c r="E28" s="155">
        <v>26.34</v>
      </c>
      <c r="F28" s="136" t="s">
        <v>315</v>
      </c>
      <c r="G28" s="136">
        <v>295</v>
      </c>
      <c r="H28" s="156"/>
      <c r="I28" s="156"/>
      <c r="J28" s="136" t="s">
        <v>316</v>
      </c>
      <c r="K28" s="136">
        <v>3250.89</v>
      </c>
      <c r="L28" s="157"/>
      <c r="M28" s="156">
        <f>IF(ISNUMBER(K28/G28),IF(NOT(K28/G28=0),K28/G28, " "), " ")</f>
        <v>11.019966101694914</v>
      </c>
      <c r="N28" s="154"/>
    </row>
    <row r="29" spans="1:23" s="29" customFormat="1" ht="22.8" x14ac:dyDescent="0.25">
      <c r="A29" s="152">
        <v>4</v>
      </c>
      <c r="B29" s="153" t="s">
        <v>317</v>
      </c>
      <c r="C29" s="134" t="s">
        <v>318</v>
      </c>
      <c r="D29" s="154" t="s">
        <v>306</v>
      </c>
      <c r="E29" s="155">
        <v>2.21</v>
      </c>
      <c r="F29" s="136" t="s">
        <v>319</v>
      </c>
      <c r="G29" s="136">
        <v>25.35</v>
      </c>
      <c r="H29" s="156"/>
      <c r="I29" s="156"/>
      <c r="J29" s="136" t="s">
        <v>320</v>
      </c>
      <c r="K29" s="136">
        <v>279.27999999999997</v>
      </c>
      <c r="L29" s="157"/>
      <c r="M29" s="156">
        <f>IF(ISNUMBER(K29/G29),IF(NOT(K29/G29=0),K29/G29, " "), " ")</f>
        <v>11.016962524654831</v>
      </c>
      <c r="N29" s="154"/>
    </row>
    <row r="30" spans="1:23" ht="22.8" x14ac:dyDescent="0.25">
      <c r="A30" s="152">
        <v>5</v>
      </c>
      <c r="B30" s="153" t="s">
        <v>321</v>
      </c>
      <c r="C30" s="134" t="s">
        <v>322</v>
      </c>
      <c r="D30" s="154" t="s">
        <v>306</v>
      </c>
      <c r="E30" s="155">
        <v>3.73</v>
      </c>
      <c r="F30" s="136" t="s">
        <v>323</v>
      </c>
      <c r="G30" s="136">
        <v>44.87</v>
      </c>
      <c r="H30" s="156"/>
      <c r="I30" s="156"/>
      <c r="J30" s="136" t="s">
        <v>324</v>
      </c>
      <c r="K30" s="136">
        <v>494.33</v>
      </c>
      <c r="L30" s="157"/>
      <c r="M30" s="156">
        <f>IF(ISNUMBER(K30/G30),IF(NOT(K30/G30=0),K30/G30, " "), " ")</f>
        <v>11.016937820369957</v>
      </c>
      <c r="N30" s="154"/>
    </row>
    <row r="31" spans="1:23" ht="22.8" x14ac:dyDescent="0.25">
      <c r="A31" s="152">
        <v>6</v>
      </c>
      <c r="B31" s="153" t="s">
        <v>325</v>
      </c>
      <c r="C31" s="134" t="s">
        <v>326</v>
      </c>
      <c r="D31" s="154" t="s">
        <v>306</v>
      </c>
      <c r="E31" s="155">
        <v>32.03</v>
      </c>
      <c r="F31" s="136" t="s">
        <v>327</v>
      </c>
      <c r="G31" s="136">
        <v>389.49</v>
      </c>
      <c r="H31" s="156"/>
      <c r="I31" s="156"/>
      <c r="J31" s="136" t="s">
        <v>328</v>
      </c>
      <c r="K31" s="136">
        <v>4292.33</v>
      </c>
      <c r="L31" s="157"/>
      <c r="M31" s="156">
        <f>IF(ISNUMBER(K31/G31),IF(NOT(K31/G31=0),K31/G31, " "), " ")</f>
        <v>11.020385632493774</v>
      </c>
      <c r="N31" s="154"/>
    </row>
    <row r="32" spans="1:23" ht="22.8" x14ac:dyDescent="0.25">
      <c r="A32" s="152">
        <v>7</v>
      </c>
      <c r="B32" s="153" t="s">
        <v>329</v>
      </c>
      <c r="C32" s="134" t="s">
        <v>330</v>
      </c>
      <c r="D32" s="154" t="s">
        <v>306</v>
      </c>
      <c r="E32" s="155">
        <v>0.3</v>
      </c>
      <c r="F32" s="136" t="s">
        <v>331</v>
      </c>
      <c r="G32" s="136">
        <v>3.92</v>
      </c>
      <c r="H32" s="156"/>
      <c r="I32" s="156"/>
      <c r="J32" s="136" t="s">
        <v>332</v>
      </c>
      <c r="K32" s="136">
        <v>43.27</v>
      </c>
      <c r="L32" s="157"/>
      <c r="M32" s="156">
        <f>IF(ISNUMBER(K32/G32),IF(NOT(K32/G32=0),K32/G32, " "), " ")</f>
        <v>11.038265306122449</v>
      </c>
      <c r="N32" s="154"/>
    </row>
    <row r="33" spans="1:14" ht="22.8" x14ac:dyDescent="0.25">
      <c r="A33" s="152">
        <v>8</v>
      </c>
      <c r="B33" s="153">
        <v>2</v>
      </c>
      <c r="C33" s="134" t="s">
        <v>333</v>
      </c>
      <c r="D33" s="154" t="s">
        <v>306</v>
      </c>
      <c r="E33" s="155">
        <v>0.02</v>
      </c>
      <c r="F33" s="136" t="s">
        <v>334</v>
      </c>
      <c r="G33" s="136"/>
      <c r="H33" s="156"/>
      <c r="I33" s="156"/>
      <c r="J33" s="136" t="s">
        <v>334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335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30303</v>
      </c>
      <c r="C35" s="134" t="s">
        <v>336</v>
      </c>
      <c r="D35" s="154" t="s">
        <v>337</v>
      </c>
      <c r="E35" s="155">
        <v>0.09</v>
      </c>
      <c r="F35" s="136" t="s">
        <v>338</v>
      </c>
      <c r="G35" s="136">
        <v>0.09</v>
      </c>
      <c r="H35" s="156"/>
      <c r="I35" s="156"/>
      <c r="J35" s="136" t="s">
        <v>339</v>
      </c>
      <c r="K35" s="136">
        <v>0.45</v>
      </c>
      <c r="L35" s="157"/>
      <c r="M35" s="156">
        <f>IF(ISNUMBER(K35/G35),IF(NOT(K35/G35=0),K35/G35, " "), " ")</f>
        <v>5</v>
      </c>
      <c r="N35" s="154" t="s">
        <v>340</v>
      </c>
    </row>
    <row r="36" spans="1:14" ht="22.8" x14ac:dyDescent="0.25">
      <c r="A36" s="152">
        <v>10</v>
      </c>
      <c r="B36" s="153">
        <v>30954</v>
      </c>
      <c r="C36" s="134" t="s">
        <v>341</v>
      </c>
      <c r="D36" s="154" t="s">
        <v>337</v>
      </c>
      <c r="E36" s="155">
        <v>0.02</v>
      </c>
      <c r="F36" s="136" t="s">
        <v>342</v>
      </c>
      <c r="G36" s="136">
        <v>0.68</v>
      </c>
      <c r="H36" s="156"/>
      <c r="I36" s="156"/>
      <c r="J36" s="136" t="s">
        <v>343</v>
      </c>
      <c r="K36" s="136">
        <v>3.1</v>
      </c>
      <c r="L36" s="157"/>
      <c r="M36" s="156">
        <f>IF(ISNUMBER(K36/G36),IF(NOT(K36/G36=0),K36/G36, " "), " ")</f>
        <v>4.5588235294117645</v>
      </c>
      <c r="N36" s="154" t="s">
        <v>344</v>
      </c>
    </row>
    <row r="37" spans="1:14" ht="22.8" x14ac:dyDescent="0.25">
      <c r="A37" s="152">
        <v>11</v>
      </c>
      <c r="B37" s="153">
        <v>40502</v>
      </c>
      <c r="C37" s="134" t="s">
        <v>345</v>
      </c>
      <c r="D37" s="154" t="s">
        <v>337</v>
      </c>
      <c r="E37" s="155">
        <v>1.5</v>
      </c>
      <c r="F37" s="136" t="s">
        <v>346</v>
      </c>
      <c r="G37" s="136">
        <v>11.77</v>
      </c>
      <c r="H37" s="156"/>
      <c r="I37" s="156"/>
      <c r="J37" s="136" t="s">
        <v>347</v>
      </c>
      <c r="K37" s="136">
        <v>67.5</v>
      </c>
      <c r="L37" s="157"/>
      <c r="M37" s="156">
        <f>IF(ISNUMBER(K37/G37),IF(NOT(K37/G37=0),K37/G37, " "), " ")</f>
        <v>5.7349192863211558</v>
      </c>
      <c r="N37" s="154" t="s">
        <v>340</v>
      </c>
    </row>
    <row r="38" spans="1:14" ht="22.8" x14ac:dyDescent="0.25">
      <c r="A38" s="152">
        <v>12</v>
      </c>
      <c r="B38" s="153">
        <v>40504</v>
      </c>
      <c r="C38" s="134" t="s">
        <v>348</v>
      </c>
      <c r="D38" s="154" t="s">
        <v>337</v>
      </c>
      <c r="E38" s="155">
        <v>1.63</v>
      </c>
      <c r="F38" s="136" t="s">
        <v>349</v>
      </c>
      <c r="G38" s="136">
        <v>2.09</v>
      </c>
      <c r="H38" s="156"/>
      <c r="I38" s="156"/>
      <c r="J38" s="136" t="s">
        <v>350</v>
      </c>
      <c r="K38" s="136">
        <v>4.8899999999999997</v>
      </c>
      <c r="L38" s="157"/>
      <c r="M38" s="156">
        <f>IF(ISNUMBER(K38/G38),IF(NOT(K38/G38=0),K38/G38, " "), " ")</f>
        <v>2.339712918660287</v>
      </c>
      <c r="N38" s="154" t="s">
        <v>340</v>
      </c>
    </row>
    <row r="39" spans="1:14" ht="22.8" x14ac:dyDescent="0.25">
      <c r="A39" s="152">
        <v>13</v>
      </c>
      <c r="B39" s="153">
        <v>253100</v>
      </c>
      <c r="C39" s="134" t="s">
        <v>351</v>
      </c>
      <c r="D39" s="154" t="s">
        <v>337</v>
      </c>
      <c r="E39" s="155">
        <v>0.02</v>
      </c>
      <c r="F39" s="136" t="s">
        <v>352</v>
      </c>
      <c r="G39" s="136">
        <v>0.04</v>
      </c>
      <c r="H39" s="156"/>
      <c r="I39" s="156"/>
      <c r="J39" s="136" t="s">
        <v>353</v>
      </c>
      <c r="K39" s="136">
        <v>0.18</v>
      </c>
      <c r="L39" s="157"/>
      <c r="M39" s="156">
        <f>IF(ISNUMBER(K39/G39),IF(NOT(K39/G39=0),K39/G39, " "), " ")</f>
        <v>4.5</v>
      </c>
      <c r="N39" s="154" t="s">
        <v>354</v>
      </c>
    </row>
    <row r="40" spans="1:14" ht="22.8" x14ac:dyDescent="0.25">
      <c r="A40" s="152">
        <v>14</v>
      </c>
      <c r="B40" s="153">
        <v>330206</v>
      </c>
      <c r="C40" s="134" t="s">
        <v>355</v>
      </c>
      <c r="D40" s="154" t="s">
        <v>337</v>
      </c>
      <c r="E40" s="155">
        <v>0.82</v>
      </c>
      <c r="F40" s="136" t="s">
        <v>356</v>
      </c>
      <c r="G40" s="136">
        <v>1.89</v>
      </c>
      <c r="H40" s="156"/>
      <c r="I40" s="156"/>
      <c r="J40" s="136" t="s">
        <v>357</v>
      </c>
      <c r="K40" s="136">
        <v>9.02</v>
      </c>
      <c r="L40" s="157"/>
      <c r="M40" s="156">
        <f>IF(ISNUMBER(K40/G40),IF(NOT(K40/G40=0),K40/G40, " "), " ")</f>
        <v>4.7724867724867721</v>
      </c>
      <c r="N40" s="154" t="s">
        <v>340</v>
      </c>
    </row>
    <row r="41" spans="1:14" ht="22.8" x14ac:dyDescent="0.25">
      <c r="A41" s="152">
        <v>15</v>
      </c>
      <c r="B41" s="153">
        <v>400001</v>
      </c>
      <c r="C41" s="134" t="s">
        <v>358</v>
      </c>
      <c r="D41" s="154" t="s">
        <v>337</v>
      </c>
      <c r="E41" s="155">
        <v>0.12</v>
      </c>
      <c r="F41" s="136" t="s">
        <v>359</v>
      </c>
      <c r="G41" s="136">
        <v>12.37</v>
      </c>
      <c r="H41" s="156"/>
      <c r="I41" s="156"/>
      <c r="J41" s="136" t="s">
        <v>360</v>
      </c>
      <c r="K41" s="136">
        <v>68.400000000000006</v>
      </c>
      <c r="L41" s="157"/>
      <c r="M41" s="156">
        <f>IF(ISNUMBER(K41/G41),IF(NOT(K41/G41=0),K41/G41, " "), " ")</f>
        <v>5.5295068714632185</v>
      </c>
      <c r="N41" s="154" t="s">
        <v>340</v>
      </c>
    </row>
    <row r="42" spans="1:14" ht="19.350000000000001" customHeight="1" x14ac:dyDescent="0.25">
      <c r="A42" s="128" t="s">
        <v>361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79.8" x14ac:dyDescent="0.25">
      <c r="A43" s="152">
        <v>16</v>
      </c>
      <c r="B43" s="153" t="s">
        <v>362</v>
      </c>
      <c r="C43" s="134" t="s">
        <v>363</v>
      </c>
      <c r="D43" s="154" t="s">
        <v>364</v>
      </c>
      <c r="E43" s="155">
        <v>1E-4</v>
      </c>
      <c r="F43" s="136" t="s">
        <v>365</v>
      </c>
      <c r="G43" s="136">
        <v>3.51</v>
      </c>
      <c r="H43" s="156">
        <v>88209.67</v>
      </c>
      <c r="I43" s="156">
        <v>8.82</v>
      </c>
      <c r="J43" s="136" t="s">
        <v>366</v>
      </c>
      <c r="K43" s="136">
        <v>9.01</v>
      </c>
      <c r="L43" s="157"/>
      <c r="M43" s="156">
        <f>IF(ISNUMBER(K43/G43),IF(NOT(K43/G43=0),K43/G43, " "), " ")</f>
        <v>2.566951566951567</v>
      </c>
      <c r="N43" s="154" t="s">
        <v>367</v>
      </c>
    </row>
    <row r="44" spans="1:14" ht="22.8" x14ac:dyDescent="0.25">
      <c r="A44" s="152">
        <v>17</v>
      </c>
      <c r="B44" s="153" t="s">
        <v>368</v>
      </c>
      <c r="C44" s="134" t="s">
        <v>369</v>
      </c>
      <c r="D44" s="154" t="s">
        <v>370</v>
      </c>
      <c r="E44" s="155">
        <v>0.27479999999999999</v>
      </c>
      <c r="F44" s="136" t="s">
        <v>371</v>
      </c>
      <c r="G44" s="136">
        <v>1.7</v>
      </c>
      <c r="H44" s="156">
        <v>41.25</v>
      </c>
      <c r="I44" s="156">
        <v>11.34</v>
      </c>
      <c r="J44" s="136" t="s">
        <v>372</v>
      </c>
      <c r="K44" s="136">
        <v>12.09</v>
      </c>
      <c r="L44" s="157"/>
      <c r="M44" s="156">
        <f>IF(ISNUMBER(K44/G44),IF(NOT(K44/G44=0),K44/G44, " "), " ")</f>
        <v>7.1117647058823534</v>
      </c>
      <c r="N44" s="154" t="s">
        <v>373</v>
      </c>
    </row>
    <row r="45" spans="1:14" ht="34.200000000000003" x14ac:dyDescent="0.25">
      <c r="A45" s="152">
        <v>18</v>
      </c>
      <c r="B45" s="153" t="s">
        <v>374</v>
      </c>
      <c r="C45" s="134" t="s">
        <v>375</v>
      </c>
      <c r="D45" s="154" t="s">
        <v>364</v>
      </c>
      <c r="E45" s="155">
        <v>1E-4</v>
      </c>
      <c r="F45" s="136" t="s">
        <v>376</v>
      </c>
      <c r="G45" s="136">
        <v>1.83</v>
      </c>
      <c r="H45" s="156">
        <v>60646.19</v>
      </c>
      <c r="I45" s="156">
        <v>6.06</v>
      </c>
      <c r="J45" s="136" t="s">
        <v>377</v>
      </c>
      <c r="K45" s="136">
        <v>6.2</v>
      </c>
      <c r="L45" s="157"/>
      <c r="M45" s="156">
        <f>IF(ISNUMBER(K45/G45),IF(NOT(K45/G45=0),K45/G45, " "), " ")</f>
        <v>3.3879781420765025</v>
      </c>
      <c r="N45" s="154" t="s">
        <v>378</v>
      </c>
    </row>
    <row r="46" spans="1:14" ht="22.8" x14ac:dyDescent="0.25">
      <c r="A46" s="152">
        <v>19</v>
      </c>
      <c r="B46" s="153" t="s">
        <v>379</v>
      </c>
      <c r="C46" s="134" t="s">
        <v>380</v>
      </c>
      <c r="D46" s="154" t="s">
        <v>364</v>
      </c>
      <c r="E46" s="155">
        <v>2.0000000000000001E-4</v>
      </c>
      <c r="F46" s="136" t="s">
        <v>381</v>
      </c>
      <c r="G46" s="136">
        <v>6</v>
      </c>
      <c r="H46" s="156">
        <v>84405</v>
      </c>
      <c r="I46" s="156">
        <v>16.88</v>
      </c>
      <c r="J46" s="136" t="s">
        <v>382</v>
      </c>
      <c r="K46" s="136">
        <v>17.260000000000002</v>
      </c>
      <c r="L46" s="157"/>
      <c r="M46" s="156">
        <f>IF(ISNUMBER(K46/G46),IF(NOT(K46/G46=0),K46/G46, " "), " ")</f>
        <v>2.8766666666666669</v>
      </c>
      <c r="N46" s="154" t="s">
        <v>383</v>
      </c>
    </row>
    <row r="47" spans="1:14" ht="22.8" x14ac:dyDescent="0.25">
      <c r="A47" s="152">
        <v>20</v>
      </c>
      <c r="B47" s="153" t="s">
        <v>384</v>
      </c>
      <c r="C47" s="134" t="s">
        <v>385</v>
      </c>
      <c r="D47" s="154" t="s">
        <v>364</v>
      </c>
      <c r="E47" s="155">
        <v>1E-4</v>
      </c>
      <c r="F47" s="136" t="s">
        <v>386</v>
      </c>
      <c r="G47" s="136">
        <v>1.06</v>
      </c>
      <c r="H47" s="156">
        <v>42796</v>
      </c>
      <c r="I47" s="156">
        <v>4.28</v>
      </c>
      <c r="J47" s="136" t="s">
        <v>387</v>
      </c>
      <c r="K47" s="136">
        <v>4.37</v>
      </c>
      <c r="L47" s="157"/>
      <c r="M47" s="156">
        <f>IF(ISNUMBER(K47/G47),IF(NOT(K47/G47=0),K47/G47, " "), " ")</f>
        <v>4.1226415094339623</v>
      </c>
      <c r="N47" s="154" t="s">
        <v>388</v>
      </c>
    </row>
    <row r="48" spans="1:14" ht="22.8" x14ac:dyDescent="0.25">
      <c r="A48" s="152">
        <v>21</v>
      </c>
      <c r="B48" s="153" t="s">
        <v>389</v>
      </c>
      <c r="C48" s="134" t="s">
        <v>390</v>
      </c>
      <c r="D48" s="154" t="s">
        <v>364</v>
      </c>
      <c r="E48" s="155">
        <v>5.0000000000000001E-4</v>
      </c>
      <c r="F48" s="136" t="s">
        <v>391</v>
      </c>
      <c r="G48" s="136">
        <v>5.34</v>
      </c>
      <c r="H48" s="156">
        <v>53556.78</v>
      </c>
      <c r="I48" s="156">
        <v>26.79</v>
      </c>
      <c r="J48" s="136" t="s">
        <v>392</v>
      </c>
      <c r="K48" s="136">
        <v>27.36</v>
      </c>
      <c r="L48" s="157"/>
      <c r="M48" s="156">
        <f>IF(ISNUMBER(K48/G48),IF(NOT(K48/G48=0),K48/G48, " "), " ")</f>
        <v>5.1235955056179776</v>
      </c>
      <c r="N48" s="154" t="s">
        <v>393</v>
      </c>
    </row>
    <row r="49" spans="1:14" ht="22.8" x14ac:dyDescent="0.25">
      <c r="A49" s="152">
        <v>22</v>
      </c>
      <c r="B49" s="153" t="s">
        <v>394</v>
      </c>
      <c r="C49" s="134" t="s">
        <v>395</v>
      </c>
      <c r="D49" s="154" t="s">
        <v>370</v>
      </c>
      <c r="E49" s="155">
        <v>0.1239</v>
      </c>
      <c r="F49" s="136" t="s">
        <v>396</v>
      </c>
      <c r="G49" s="136">
        <v>12.51</v>
      </c>
      <c r="H49" s="156">
        <v>328</v>
      </c>
      <c r="I49" s="156">
        <v>40.659999999999997</v>
      </c>
      <c r="J49" s="136" t="s">
        <v>397</v>
      </c>
      <c r="K49" s="136">
        <v>41.89</v>
      </c>
      <c r="L49" s="157"/>
      <c r="M49" s="156">
        <f>IF(ISNUMBER(K49/G49),IF(NOT(K49/G49=0),K49/G49, " "), " ")</f>
        <v>3.3485211830535571</v>
      </c>
      <c r="N49" s="154" t="s">
        <v>398</v>
      </c>
    </row>
    <row r="50" spans="1:14" ht="114" x14ac:dyDescent="0.25">
      <c r="A50" s="152">
        <v>23</v>
      </c>
      <c r="B50" s="153" t="s">
        <v>399</v>
      </c>
      <c r="C50" s="134" t="s">
        <v>400</v>
      </c>
      <c r="D50" s="154" t="s">
        <v>364</v>
      </c>
      <c r="E50" s="155">
        <v>8.9999999999999998E-4</v>
      </c>
      <c r="F50" s="136" t="s">
        <v>401</v>
      </c>
      <c r="G50" s="136">
        <v>4.7699999999999996</v>
      </c>
      <c r="H50" s="156">
        <v>20100.32</v>
      </c>
      <c r="I50" s="156">
        <v>18.09</v>
      </c>
      <c r="J50" s="136" t="s">
        <v>402</v>
      </c>
      <c r="K50" s="136">
        <v>18.54</v>
      </c>
      <c r="L50" s="157"/>
      <c r="M50" s="156">
        <f>IF(ISNUMBER(K50/G50),IF(NOT(K50/G50=0),K50/G50, " "), " ")</f>
        <v>3.8867924528301887</v>
      </c>
      <c r="N50" s="154" t="s">
        <v>403</v>
      </c>
    </row>
    <row r="51" spans="1:14" ht="22.8" x14ac:dyDescent="0.25">
      <c r="A51" s="152">
        <v>24</v>
      </c>
      <c r="B51" s="153" t="s">
        <v>404</v>
      </c>
      <c r="C51" s="134" t="s">
        <v>405</v>
      </c>
      <c r="D51" s="154" t="s">
        <v>406</v>
      </c>
      <c r="E51" s="155">
        <v>7.2800000000000004E-2</v>
      </c>
      <c r="F51" s="136" t="s">
        <v>407</v>
      </c>
      <c r="G51" s="136">
        <v>3.08</v>
      </c>
      <c r="H51" s="156">
        <v>128.38999999999999</v>
      </c>
      <c r="I51" s="156">
        <v>9.35</v>
      </c>
      <c r="J51" s="136" t="s">
        <v>408</v>
      </c>
      <c r="K51" s="136">
        <v>9.5299999999999994</v>
      </c>
      <c r="L51" s="157"/>
      <c r="M51" s="156">
        <f>IF(ISNUMBER(K51/G51),IF(NOT(K51/G51=0),K51/G51, " "), " ")</f>
        <v>3.0941558441558437</v>
      </c>
      <c r="N51" s="154" t="s">
        <v>409</v>
      </c>
    </row>
    <row r="52" spans="1:14" ht="45.6" x14ac:dyDescent="0.25">
      <c r="A52" s="152">
        <v>25</v>
      </c>
      <c r="B52" s="153" t="s">
        <v>410</v>
      </c>
      <c r="C52" s="134" t="s">
        <v>411</v>
      </c>
      <c r="D52" s="154" t="s">
        <v>406</v>
      </c>
      <c r="E52" s="155">
        <v>0.4</v>
      </c>
      <c r="F52" s="136" t="s">
        <v>412</v>
      </c>
      <c r="G52" s="136">
        <v>9.1300000000000008</v>
      </c>
      <c r="H52" s="156">
        <v>118.14</v>
      </c>
      <c r="I52" s="156">
        <v>47.26</v>
      </c>
      <c r="J52" s="136" t="s">
        <v>413</v>
      </c>
      <c r="K52" s="136">
        <v>48.24</v>
      </c>
      <c r="L52" s="157"/>
      <c r="M52" s="156">
        <f>IF(ISNUMBER(K52/G52),IF(NOT(K52/G52=0),K52/G52, " "), " ")</f>
        <v>5.28368017524644</v>
      </c>
      <c r="N52" s="154" t="s">
        <v>414</v>
      </c>
    </row>
    <row r="53" spans="1:14" ht="34.200000000000003" x14ac:dyDescent="0.25">
      <c r="A53" s="152">
        <v>26</v>
      </c>
      <c r="B53" s="153" t="s">
        <v>415</v>
      </c>
      <c r="C53" s="134" t="s">
        <v>416</v>
      </c>
      <c r="D53" s="154" t="s">
        <v>364</v>
      </c>
      <c r="E53" s="155">
        <v>1.8E-3</v>
      </c>
      <c r="F53" s="136" t="s">
        <v>417</v>
      </c>
      <c r="G53" s="136">
        <v>37.64</v>
      </c>
      <c r="H53" s="156">
        <v>50416.65</v>
      </c>
      <c r="I53" s="156">
        <v>90.75</v>
      </c>
      <c r="J53" s="136" t="s">
        <v>418</v>
      </c>
      <c r="K53" s="136">
        <v>92.76</v>
      </c>
      <c r="L53" s="157"/>
      <c r="M53" s="156">
        <f>IF(ISNUMBER(K53/G53),IF(NOT(K53/G53=0),K53/G53, " "), " ")</f>
        <v>2.4643995749202978</v>
      </c>
      <c r="N53" s="154" t="s">
        <v>419</v>
      </c>
    </row>
    <row r="54" spans="1:14" ht="57" x14ac:dyDescent="0.25">
      <c r="A54" s="152">
        <v>27</v>
      </c>
      <c r="B54" s="153" t="s">
        <v>420</v>
      </c>
      <c r="C54" s="134" t="s">
        <v>421</v>
      </c>
      <c r="D54" s="154" t="s">
        <v>422</v>
      </c>
      <c r="E54" s="155">
        <v>1.605</v>
      </c>
      <c r="F54" s="136" t="s">
        <v>423</v>
      </c>
      <c r="G54" s="136">
        <v>15.15</v>
      </c>
      <c r="H54" s="156">
        <v>30.68</v>
      </c>
      <c r="I54" s="156">
        <v>49.24</v>
      </c>
      <c r="J54" s="136" t="s">
        <v>424</v>
      </c>
      <c r="K54" s="136">
        <v>50.41</v>
      </c>
      <c r="L54" s="157"/>
      <c r="M54" s="156">
        <f>IF(ISNUMBER(K54/G54),IF(NOT(K54/G54=0),K54/G54, " "), " ")</f>
        <v>3.3273927392739271</v>
      </c>
      <c r="N54" s="154" t="s">
        <v>425</v>
      </c>
    </row>
    <row r="55" spans="1:14" ht="57" x14ac:dyDescent="0.25">
      <c r="A55" s="152">
        <v>28</v>
      </c>
      <c r="B55" s="153" t="s">
        <v>426</v>
      </c>
      <c r="C55" s="134" t="s">
        <v>427</v>
      </c>
      <c r="D55" s="154" t="s">
        <v>422</v>
      </c>
      <c r="E55" s="155">
        <v>27.285</v>
      </c>
      <c r="F55" s="136" t="s">
        <v>428</v>
      </c>
      <c r="G55" s="136">
        <v>335.6</v>
      </c>
      <c r="H55" s="156">
        <v>39.79</v>
      </c>
      <c r="I55" s="156">
        <v>1085.67</v>
      </c>
      <c r="J55" s="136" t="s">
        <v>429</v>
      </c>
      <c r="K55" s="136">
        <v>1111.5899999999999</v>
      </c>
      <c r="L55" s="157"/>
      <c r="M55" s="156">
        <f>IF(ISNUMBER(K55/G55),IF(NOT(K55/G55=0),K55/G55, " "), " ")</f>
        <v>3.312246722288438</v>
      </c>
      <c r="N55" s="154" t="s">
        <v>430</v>
      </c>
    </row>
    <row r="56" spans="1:14" ht="57" x14ac:dyDescent="0.25">
      <c r="A56" s="152">
        <v>29</v>
      </c>
      <c r="B56" s="153" t="s">
        <v>431</v>
      </c>
      <c r="C56" s="134" t="s">
        <v>432</v>
      </c>
      <c r="D56" s="154" t="s">
        <v>422</v>
      </c>
      <c r="E56" s="155">
        <v>1.07</v>
      </c>
      <c r="F56" s="136" t="s">
        <v>433</v>
      </c>
      <c r="G56" s="136">
        <v>30.39</v>
      </c>
      <c r="H56" s="156">
        <v>92.03</v>
      </c>
      <c r="I56" s="156">
        <v>98.47</v>
      </c>
      <c r="J56" s="136" t="s">
        <v>434</v>
      </c>
      <c r="K56" s="136">
        <v>100.83</v>
      </c>
      <c r="L56" s="157"/>
      <c r="M56" s="156">
        <f>IF(ISNUMBER(K56/G56),IF(NOT(K56/G56=0),K56/G56, " "), " ")</f>
        <v>3.31786771964462</v>
      </c>
      <c r="N56" s="154" t="s">
        <v>435</v>
      </c>
    </row>
    <row r="57" spans="1:14" ht="34.200000000000003" x14ac:dyDescent="0.25">
      <c r="A57" s="152">
        <v>30</v>
      </c>
      <c r="B57" s="153" t="s">
        <v>436</v>
      </c>
      <c r="C57" s="134" t="s">
        <v>437</v>
      </c>
      <c r="D57" s="154" t="s">
        <v>364</v>
      </c>
      <c r="E57" s="155">
        <v>4.8999999999999998E-3</v>
      </c>
      <c r="F57" s="136" t="s">
        <v>438</v>
      </c>
      <c r="G57" s="136">
        <v>70.98</v>
      </c>
      <c r="H57" s="156">
        <v>49632</v>
      </c>
      <c r="I57" s="156">
        <v>243.21</v>
      </c>
      <c r="J57" s="136" t="s">
        <v>439</v>
      </c>
      <c r="K57" s="136">
        <v>248.47</v>
      </c>
      <c r="L57" s="157"/>
      <c r="M57" s="156">
        <f>IF(ISNUMBER(K57/G57),IF(NOT(K57/G57=0),K57/G57, " "), " ")</f>
        <v>3.5005635390250771</v>
      </c>
      <c r="N57" s="154" t="s">
        <v>440</v>
      </c>
    </row>
    <row r="58" spans="1:14" ht="22.8" x14ac:dyDescent="0.25">
      <c r="A58" s="152">
        <v>31</v>
      </c>
      <c r="B58" s="153" t="s">
        <v>441</v>
      </c>
      <c r="C58" s="134" t="s">
        <v>442</v>
      </c>
      <c r="D58" s="154" t="s">
        <v>443</v>
      </c>
      <c r="E58" s="155">
        <v>1</v>
      </c>
      <c r="F58" s="136" t="s">
        <v>444</v>
      </c>
      <c r="G58" s="136">
        <v>76.099999999999994</v>
      </c>
      <c r="H58" s="156">
        <v>529.66</v>
      </c>
      <c r="I58" s="156">
        <v>529.66</v>
      </c>
      <c r="J58" s="136" t="s">
        <v>445</v>
      </c>
      <c r="K58" s="136">
        <v>540.59</v>
      </c>
      <c r="L58" s="157"/>
      <c r="M58" s="156">
        <f>IF(ISNUMBER(K58/G58),IF(NOT(K58/G58=0),K58/G58, " "), " ")</f>
        <v>7.1036793692509868</v>
      </c>
      <c r="N58" s="154" t="s">
        <v>446</v>
      </c>
    </row>
    <row r="59" spans="1:14" ht="34.200000000000003" x14ac:dyDescent="0.25">
      <c r="A59" s="152">
        <v>32</v>
      </c>
      <c r="B59" s="153" t="s">
        <v>447</v>
      </c>
      <c r="C59" s="134" t="s">
        <v>448</v>
      </c>
      <c r="D59" s="154" t="s">
        <v>449</v>
      </c>
      <c r="E59" s="155">
        <v>6</v>
      </c>
      <c r="F59" s="136" t="s">
        <v>450</v>
      </c>
      <c r="G59" s="136">
        <v>5.0999999999999996</v>
      </c>
      <c r="H59" s="156">
        <v>2.5499999999999998</v>
      </c>
      <c r="I59" s="156">
        <v>15.3</v>
      </c>
      <c r="J59" s="136" t="s">
        <v>451</v>
      </c>
      <c r="K59" s="136">
        <v>15.6</v>
      </c>
      <c r="L59" s="157"/>
      <c r="M59" s="156">
        <f>IF(ISNUMBER(K59/G59),IF(NOT(K59/G59=0),K59/G59, " "), " ")</f>
        <v>3.0588235294117649</v>
      </c>
      <c r="N59" s="154" t="s">
        <v>452</v>
      </c>
    </row>
    <row r="60" spans="1:14" ht="45.6" x14ac:dyDescent="0.25">
      <c r="A60" s="152">
        <v>33</v>
      </c>
      <c r="B60" s="153" t="s">
        <v>453</v>
      </c>
      <c r="C60" s="134" t="s">
        <v>454</v>
      </c>
      <c r="D60" s="154" t="s">
        <v>422</v>
      </c>
      <c r="E60" s="155">
        <v>1.2250000000000001</v>
      </c>
      <c r="F60" s="136" t="s">
        <v>455</v>
      </c>
      <c r="G60" s="136">
        <v>14.22</v>
      </c>
      <c r="H60" s="156">
        <v>22.1</v>
      </c>
      <c r="I60" s="156">
        <v>27.07</v>
      </c>
      <c r="J60" s="136" t="s">
        <v>456</v>
      </c>
      <c r="K60" s="136">
        <v>27.63</v>
      </c>
      <c r="L60" s="157"/>
      <c r="M60" s="156">
        <f>IF(ISNUMBER(K60/G60),IF(NOT(K60/G60=0),K60/G60, " "), " ")</f>
        <v>1.9430379746835442</v>
      </c>
      <c r="N60" s="154" t="s">
        <v>457</v>
      </c>
    </row>
    <row r="61" spans="1:14" ht="22.8" x14ac:dyDescent="0.25">
      <c r="A61" s="152">
        <v>34</v>
      </c>
      <c r="B61" s="153" t="s">
        <v>458</v>
      </c>
      <c r="C61" s="134" t="s">
        <v>459</v>
      </c>
      <c r="D61" s="154" t="s">
        <v>449</v>
      </c>
      <c r="E61" s="155">
        <v>13</v>
      </c>
      <c r="F61" s="136" t="s">
        <v>460</v>
      </c>
      <c r="G61" s="136">
        <v>241.8</v>
      </c>
      <c r="H61" s="156">
        <v>33.74</v>
      </c>
      <c r="I61" s="156">
        <v>438.62</v>
      </c>
      <c r="J61" s="136" t="s">
        <v>461</v>
      </c>
      <c r="K61" s="136">
        <v>448.24</v>
      </c>
      <c r="L61" s="157"/>
      <c r="M61" s="156">
        <f>IF(ISNUMBER(K61/G61),IF(NOT(K61/G61=0),K61/G61, " "), " ")</f>
        <v>1.8537634408602151</v>
      </c>
      <c r="N61" s="154" t="s">
        <v>462</v>
      </c>
    </row>
    <row r="62" spans="1:14" ht="34.200000000000003" x14ac:dyDescent="0.25">
      <c r="A62" s="152">
        <v>35</v>
      </c>
      <c r="B62" s="153" t="s">
        <v>463</v>
      </c>
      <c r="C62" s="134" t="s">
        <v>464</v>
      </c>
      <c r="D62" s="154" t="s">
        <v>370</v>
      </c>
      <c r="E62" s="155">
        <v>1.56</v>
      </c>
      <c r="F62" s="136" t="s">
        <v>465</v>
      </c>
      <c r="G62" s="136">
        <v>4.8600000000000003</v>
      </c>
      <c r="H62" s="156">
        <v>21.36</v>
      </c>
      <c r="I62" s="156">
        <v>33.33</v>
      </c>
      <c r="J62" s="136" t="s">
        <v>466</v>
      </c>
      <c r="K62" s="136">
        <v>34</v>
      </c>
      <c r="L62" s="157"/>
      <c r="M62" s="156">
        <f>IF(ISNUMBER(K62/G62),IF(NOT(K62/G62=0),K62/G62, " "), " ")</f>
        <v>6.9958847736625511</v>
      </c>
      <c r="N62" s="154" t="s">
        <v>467</v>
      </c>
    </row>
    <row r="63" spans="1:14" ht="22.8" x14ac:dyDescent="0.25">
      <c r="A63" s="152">
        <v>36</v>
      </c>
      <c r="B63" s="153" t="s">
        <v>468</v>
      </c>
      <c r="C63" s="134" t="s">
        <v>469</v>
      </c>
      <c r="D63" s="154" t="s">
        <v>470</v>
      </c>
      <c r="E63" s="155">
        <v>1E-3</v>
      </c>
      <c r="F63" s="136" t="s">
        <v>471</v>
      </c>
      <c r="G63" s="136">
        <v>4.91</v>
      </c>
      <c r="H63" s="156">
        <v>33880</v>
      </c>
      <c r="I63" s="156">
        <v>33.880000000000003</v>
      </c>
      <c r="J63" s="136" t="s">
        <v>472</v>
      </c>
      <c r="K63" s="136">
        <v>34.56</v>
      </c>
      <c r="L63" s="157"/>
      <c r="M63" s="156">
        <f>IF(ISNUMBER(K63/G63),IF(NOT(K63/G63=0),K63/G63, " "), " ")</f>
        <v>7.0386965376782076</v>
      </c>
      <c r="N63" s="154" t="s">
        <v>473</v>
      </c>
    </row>
    <row r="64" spans="1:14" ht="22.8" x14ac:dyDescent="0.25">
      <c r="A64" s="152">
        <v>37</v>
      </c>
      <c r="B64" s="153" t="s">
        <v>474</v>
      </c>
      <c r="C64" s="134" t="s">
        <v>475</v>
      </c>
      <c r="D64" s="154" t="s">
        <v>406</v>
      </c>
      <c r="E64" s="155">
        <v>2.6</v>
      </c>
      <c r="F64" s="136" t="s">
        <v>476</v>
      </c>
      <c r="G64" s="136">
        <v>68.38</v>
      </c>
      <c r="H64" s="156"/>
      <c r="I64" s="156"/>
      <c r="J64" s="136" t="s">
        <v>477</v>
      </c>
      <c r="K64" s="136">
        <v>313.63</v>
      </c>
      <c r="L64" s="157"/>
      <c r="M64" s="156">
        <f>IF(ISNUMBER(K64/G64),IF(NOT(K64/G64=0),K64/G64, " "), " ")</f>
        <v>4.5865750219362393</v>
      </c>
      <c r="N64" s="154"/>
    </row>
    <row r="65" spans="1:14" ht="45.6" x14ac:dyDescent="0.25">
      <c r="A65" s="152">
        <v>38</v>
      </c>
      <c r="B65" s="153" t="s">
        <v>478</v>
      </c>
      <c r="C65" s="134" t="s">
        <v>479</v>
      </c>
      <c r="D65" s="154" t="s">
        <v>480</v>
      </c>
      <c r="E65" s="155">
        <v>0.8</v>
      </c>
      <c r="F65" s="136" t="s">
        <v>481</v>
      </c>
      <c r="G65" s="136">
        <v>40.24</v>
      </c>
      <c r="H65" s="156"/>
      <c r="I65" s="156"/>
      <c r="J65" s="136" t="s">
        <v>482</v>
      </c>
      <c r="K65" s="136">
        <v>107.32</v>
      </c>
      <c r="L65" s="157"/>
      <c r="M65" s="156">
        <f>IF(ISNUMBER(K65/G65),IF(NOT(K65/G65=0),K65/G65, " "), " ")</f>
        <v>2.6669980119284293</v>
      </c>
      <c r="N65" s="154"/>
    </row>
    <row r="66" spans="1:14" ht="22.8" x14ac:dyDescent="0.25">
      <c r="A66" s="152">
        <v>39</v>
      </c>
      <c r="B66" s="153" t="s">
        <v>483</v>
      </c>
      <c r="C66" s="134" t="s">
        <v>459</v>
      </c>
      <c r="D66" s="154" t="s">
        <v>449</v>
      </c>
      <c r="E66" s="155">
        <v>2</v>
      </c>
      <c r="F66" s="136" t="s">
        <v>460</v>
      </c>
      <c r="G66" s="136">
        <v>37.200000000000003</v>
      </c>
      <c r="H66" s="156"/>
      <c r="I66" s="156"/>
      <c r="J66" s="136" t="s">
        <v>461</v>
      </c>
      <c r="K66" s="136">
        <v>68.959999999999994</v>
      </c>
      <c r="L66" s="157"/>
      <c r="M66" s="156">
        <f>IF(ISNUMBER(K66/G66),IF(NOT(K66/G66=0),K66/G66, " "), " ")</f>
        <v>1.8537634408602148</v>
      </c>
      <c r="N66" s="154"/>
    </row>
    <row r="67" spans="1:14" ht="22.8" x14ac:dyDescent="0.25">
      <c r="A67" s="152">
        <v>40</v>
      </c>
      <c r="B67" s="153" t="s">
        <v>484</v>
      </c>
      <c r="C67" s="134" t="s">
        <v>485</v>
      </c>
      <c r="D67" s="154" t="s">
        <v>449</v>
      </c>
      <c r="E67" s="155">
        <v>1</v>
      </c>
      <c r="F67" s="136" t="s">
        <v>486</v>
      </c>
      <c r="G67" s="136">
        <v>70.3</v>
      </c>
      <c r="H67" s="156"/>
      <c r="I67" s="156"/>
      <c r="J67" s="136" t="s">
        <v>487</v>
      </c>
      <c r="K67" s="136">
        <v>162.52000000000001</v>
      </c>
      <c r="L67" s="157"/>
      <c r="M67" s="156">
        <f>IF(ISNUMBER(K67/G67),IF(NOT(K67/G67=0),K67/G67, " "), " ")</f>
        <v>2.3118065433854911</v>
      </c>
      <c r="N67" s="154"/>
    </row>
    <row r="68" spans="1:14" ht="22.8" x14ac:dyDescent="0.25">
      <c r="A68" s="152">
        <v>41</v>
      </c>
      <c r="B68" s="153" t="s">
        <v>488</v>
      </c>
      <c r="C68" s="134" t="s">
        <v>489</v>
      </c>
      <c r="D68" s="154" t="s">
        <v>449</v>
      </c>
      <c r="E68" s="155">
        <v>10</v>
      </c>
      <c r="F68" s="136" t="s">
        <v>490</v>
      </c>
      <c r="G68" s="136">
        <v>24.5</v>
      </c>
      <c r="H68" s="156"/>
      <c r="I68" s="156"/>
      <c r="J68" s="136" t="s">
        <v>491</v>
      </c>
      <c r="K68" s="136">
        <v>61.4</v>
      </c>
      <c r="L68" s="157"/>
      <c r="M68" s="156">
        <f>IF(ISNUMBER(K68/G68),IF(NOT(K68/G68=0),K68/G68, " "), " ")</f>
        <v>2.5061224489795917</v>
      </c>
      <c r="N68" s="154"/>
    </row>
    <row r="69" spans="1:14" ht="22.8" x14ac:dyDescent="0.25">
      <c r="A69" s="152">
        <v>42</v>
      </c>
      <c r="B69" s="153" t="s">
        <v>492</v>
      </c>
      <c r="C69" s="134" t="s">
        <v>493</v>
      </c>
      <c r="D69" s="154" t="s">
        <v>422</v>
      </c>
      <c r="E69" s="155">
        <v>17.5</v>
      </c>
      <c r="F69" s="136" t="s">
        <v>494</v>
      </c>
      <c r="G69" s="136">
        <v>296.10000000000002</v>
      </c>
      <c r="H69" s="156"/>
      <c r="I69" s="156"/>
      <c r="J69" s="136" t="s">
        <v>495</v>
      </c>
      <c r="K69" s="136">
        <v>832.65</v>
      </c>
      <c r="L69" s="157"/>
      <c r="M69" s="156">
        <f>IF(ISNUMBER(K69/G69),IF(NOT(K69/G69=0),K69/G69, " "), " ")</f>
        <v>2.812056737588652</v>
      </c>
      <c r="N69" s="154"/>
    </row>
    <row r="70" spans="1:14" ht="22.8" x14ac:dyDescent="0.25">
      <c r="A70" s="152">
        <v>43</v>
      </c>
      <c r="B70" s="153" t="s">
        <v>496</v>
      </c>
      <c r="C70" s="134" t="s">
        <v>497</v>
      </c>
      <c r="D70" s="154" t="s">
        <v>449</v>
      </c>
      <c r="E70" s="155">
        <v>3</v>
      </c>
      <c r="F70" s="136" t="s">
        <v>498</v>
      </c>
      <c r="G70" s="136">
        <v>2.85</v>
      </c>
      <c r="H70" s="156"/>
      <c r="I70" s="156"/>
      <c r="J70" s="136" t="s">
        <v>499</v>
      </c>
      <c r="K70" s="136">
        <v>12.69</v>
      </c>
      <c r="L70" s="157"/>
      <c r="M70" s="156">
        <f>IF(ISNUMBER(K70/G70),IF(NOT(K70/G70=0),K70/G70, " "), " ")</f>
        <v>4.4526315789473685</v>
      </c>
      <c r="N70" s="154"/>
    </row>
    <row r="71" spans="1:14" ht="34.200000000000003" x14ac:dyDescent="0.25">
      <c r="A71" s="152">
        <v>44</v>
      </c>
      <c r="B71" s="153" t="s">
        <v>500</v>
      </c>
      <c r="C71" s="134" t="s">
        <v>501</v>
      </c>
      <c r="D71" s="154" t="s">
        <v>449</v>
      </c>
      <c r="E71" s="155">
        <v>7</v>
      </c>
      <c r="F71" s="136" t="s">
        <v>502</v>
      </c>
      <c r="G71" s="136">
        <v>87.22</v>
      </c>
      <c r="H71" s="156"/>
      <c r="I71" s="156"/>
      <c r="J71" s="136" t="s">
        <v>503</v>
      </c>
      <c r="K71" s="136">
        <v>204.54</v>
      </c>
      <c r="L71" s="157"/>
      <c r="M71" s="156">
        <f>IF(ISNUMBER(K71/G71),IF(NOT(K71/G71=0),K71/G71, " "), " ")</f>
        <v>2.3451043338683788</v>
      </c>
      <c r="N71" s="154"/>
    </row>
    <row r="72" spans="1:14" ht="19.350000000000001" customHeight="1" x14ac:dyDescent="0.25">
      <c r="A72" s="150" t="s">
        <v>504</v>
      </c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</row>
    <row r="73" spans="1:14" ht="19.350000000000001" customHeight="1" x14ac:dyDescent="0.25">
      <c r="A73" s="128" t="s">
        <v>361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</row>
    <row r="74" spans="1:14" ht="22.8" x14ac:dyDescent="0.25">
      <c r="A74" s="152">
        <v>45</v>
      </c>
      <c r="B74" s="153" t="s">
        <v>505</v>
      </c>
      <c r="C74" s="134" t="s">
        <v>506</v>
      </c>
      <c r="D74" s="154" t="s">
        <v>449</v>
      </c>
      <c r="E74" s="155">
        <v>1</v>
      </c>
      <c r="F74" s="136" t="s">
        <v>334</v>
      </c>
      <c r="G74" s="136"/>
      <c r="H74" s="156"/>
      <c r="I74" s="156"/>
      <c r="J74" s="136" t="s">
        <v>334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22.8" x14ac:dyDescent="0.25">
      <c r="A75" s="158">
        <v>46</v>
      </c>
      <c r="B75" s="159" t="s">
        <v>507</v>
      </c>
      <c r="C75" s="140" t="s">
        <v>508</v>
      </c>
      <c r="D75" s="160" t="s">
        <v>364</v>
      </c>
      <c r="E75" s="161">
        <v>4.0000000000000002E-4</v>
      </c>
      <c r="F75" s="142" t="s">
        <v>334</v>
      </c>
      <c r="G75" s="142"/>
      <c r="H75" s="162"/>
      <c r="I75" s="162"/>
      <c r="J75" s="142" t="s">
        <v>334</v>
      </c>
      <c r="K75" s="142"/>
      <c r="L75" s="163"/>
      <c r="M75" s="162" t="str">
        <f>IF(ISNUMBER(K75/G75),IF(NOT(K75/G75=0),K75/G75, " "), " ")</f>
        <v xml:space="preserve"> </v>
      </c>
      <c r="N75" s="160"/>
    </row>
    <row r="76" spans="1:14" x14ac:dyDescent="0.25">
      <c r="A76" s="144" t="s">
        <v>285</v>
      </c>
      <c r="B76" s="145"/>
      <c r="C76" s="145"/>
      <c r="D76" s="145"/>
      <c r="E76" s="145"/>
      <c r="F76" s="145"/>
      <c r="G76" s="164">
        <v>2418</v>
      </c>
      <c r="H76" s="165"/>
      <c r="I76" s="165"/>
      <c r="J76" s="165"/>
      <c r="K76" s="164">
        <v>14468</v>
      </c>
      <c r="L76" s="166"/>
      <c r="M76" s="164">
        <f ca="1">IF(ISNUMBER(INDIRECT("K" &amp; ROW())/INDIRECT("G" &amp; ROW())),INDIRECT("K" &amp; ROW())/INDIRECT("G" &amp; ROW()), " ")</f>
        <v>5.9834574028122418</v>
      </c>
      <c r="N76" s="146" t="s">
        <v>509</v>
      </c>
    </row>
    <row r="77" spans="1:14" x14ac:dyDescent="0.25">
      <c r="A77" s="144" t="s">
        <v>289</v>
      </c>
      <c r="B77" s="145"/>
      <c r="C77" s="145"/>
      <c r="D77" s="145"/>
      <c r="E77" s="145"/>
      <c r="F77" s="145"/>
      <c r="G77" s="164"/>
      <c r="H77" s="165"/>
      <c r="I77" s="165"/>
      <c r="J77" s="165"/>
      <c r="K77" s="164"/>
      <c r="L77" s="166"/>
      <c r="M77" s="164" t="str">
        <f ca="1">IF(ISNUMBER(INDIRECT("K" &amp; ROW())/INDIRECT("G" &amp; ROW())),INDIRECT("K" &amp; ROW())/INDIRECT("G" &amp; ROW()), " ")</f>
        <v xml:space="preserve"> </v>
      </c>
      <c r="N77" s="146" t="s">
        <v>509</v>
      </c>
    </row>
    <row r="78" spans="1:14" x14ac:dyDescent="0.25">
      <c r="A78" s="144" t="s">
        <v>290</v>
      </c>
      <c r="B78" s="145"/>
      <c r="C78" s="145"/>
      <c r="D78" s="145"/>
      <c r="E78" s="145"/>
      <c r="F78" s="145"/>
      <c r="G78" s="164">
        <v>874</v>
      </c>
      <c r="H78" s="165"/>
      <c r="I78" s="165"/>
      <c r="J78" s="165"/>
      <c r="K78" s="164">
        <v>9637</v>
      </c>
      <c r="L78" s="166"/>
      <c r="M78" s="164">
        <f ca="1">IF(ISNUMBER(INDIRECT("K" &amp; ROW())/INDIRECT("G" &amp; ROW())),INDIRECT("K" &amp; ROW())/INDIRECT("G" &amp; ROW()), " ")</f>
        <v>11.026315789473685</v>
      </c>
      <c r="N78" s="146" t="s">
        <v>509</v>
      </c>
    </row>
    <row r="79" spans="1:14" x14ac:dyDescent="0.25">
      <c r="A79" s="144" t="s">
        <v>291</v>
      </c>
      <c r="B79" s="145"/>
      <c r="C79" s="145"/>
      <c r="D79" s="145"/>
      <c r="E79" s="145"/>
      <c r="F79" s="145"/>
      <c r="G79" s="164">
        <v>1514</v>
      </c>
      <c r="H79" s="165"/>
      <c r="I79" s="165"/>
      <c r="J79" s="165"/>
      <c r="K79" s="164">
        <v>4666</v>
      </c>
      <c r="L79" s="166"/>
      <c r="M79" s="164">
        <f ca="1">IF(ISNUMBER(INDIRECT("K" &amp; ROW())/INDIRECT("G" &amp; ROW())),INDIRECT("K" &amp; ROW())/INDIRECT("G" &amp; ROW()), " ")</f>
        <v>3.0819022457067371</v>
      </c>
      <c r="N79" s="146" t="s">
        <v>509</v>
      </c>
    </row>
    <row r="80" spans="1:14" x14ac:dyDescent="0.25">
      <c r="A80" s="144" t="s">
        <v>292</v>
      </c>
      <c r="B80" s="145"/>
      <c r="C80" s="145"/>
      <c r="D80" s="145"/>
      <c r="E80" s="145"/>
      <c r="F80" s="145"/>
      <c r="G80" s="164">
        <v>30</v>
      </c>
      <c r="H80" s="165"/>
      <c r="I80" s="165"/>
      <c r="J80" s="165"/>
      <c r="K80" s="164">
        <v>169</v>
      </c>
      <c r="L80" s="166"/>
      <c r="M80" s="164">
        <f ca="1">IF(ISNUMBER(INDIRECT("K" &amp; ROW())/INDIRECT("G" &amp; ROW())),INDIRECT("K" &amp; ROW())/INDIRECT("G" &amp; ROW()), " ")</f>
        <v>5.6333333333333337</v>
      </c>
      <c r="N80" s="146" t="s">
        <v>509</v>
      </c>
    </row>
    <row r="81" spans="1:14" x14ac:dyDescent="0.25">
      <c r="A81" s="147" t="s">
        <v>293</v>
      </c>
      <c r="B81" s="148"/>
      <c r="C81" s="148"/>
      <c r="D81" s="148"/>
      <c r="E81" s="148"/>
      <c r="F81" s="148"/>
      <c r="G81" s="167">
        <v>887</v>
      </c>
      <c r="H81" s="168"/>
      <c r="I81" s="168"/>
      <c r="J81" s="168"/>
      <c r="K81" s="167">
        <v>8355</v>
      </c>
      <c r="L81" s="169"/>
      <c r="M81" s="167">
        <f ca="1">IF(ISNUMBER(INDIRECT("K" &amp; ROW())/INDIRECT("G" &amp; ROW())),INDIRECT("K" &amp; ROW())/INDIRECT("G" &amp; ROW()), " ")</f>
        <v>9.4193912063134153</v>
      </c>
      <c r="N81" s="149" t="s">
        <v>509</v>
      </c>
    </row>
    <row r="82" spans="1:14" x14ac:dyDescent="0.25">
      <c r="A82" s="147" t="s">
        <v>294</v>
      </c>
      <c r="B82" s="148"/>
      <c r="C82" s="148"/>
      <c r="D82" s="148"/>
      <c r="E82" s="148"/>
      <c r="F82" s="148"/>
      <c r="G82" s="167">
        <v>520</v>
      </c>
      <c r="H82" s="168"/>
      <c r="I82" s="168"/>
      <c r="J82" s="168"/>
      <c r="K82" s="167">
        <v>4583</v>
      </c>
      <c r="L82" s="169"/>
      <c r="M82" s="167">
        <f ca="1">IF(ISNUMBER(INDIRECT("K" &amp; ROW())/INDIRECT("G" &amp; ROW())),INDIRECT("K" &amp; ROW())/INDIRECT("G" &amp; ROW()), " ")</f>
        <v>8.8134615384615387</v>
      </c>
      <c r="N82" s="149" t="s">
        <v>509</v>
      </c>
    </row>
    <row r="83" spans="1:14" x14ac:dyDescent="0.25">
      <c r="A83" s="147" t="s">
        <v>295</v>
      </c>
      <c r="B83" s="148"/>
      <c r="C83" s="148"/>
      <c r="D83" s="148"/>
      <c r="E83" s="148"/>
      <c r="F83" s="148"/>
      <c r="G83" s="167"/>
      <c r="H83" s="168"/>
      <c r="I83" s="168"/>
      <c r="J83" s="168"/>
      <c r="K83" s="167"/>
      <c r="L83" s="169"/>
      <c r="M83" s="167" t="str">
        <f ca="1">IF(ISNUMBER(INDIRECT("K" &amp; ROW())/INDIRECT("G" &amp; ROW())),INDIRECT("K" &amp; ROW())/INDIRECT("G" &amp; ROW()), " ")</f>
        <v xml:space="preserve"> </v>
      </c>
      <c r="N83" s="149" t="s">
        <v>509</v>
      </c>
    </row>
    <row r="84" spans="1:14" ht="30" customHeight="1" x14ac:dyDescent="0.25">
      <c r="A84" s="144" t="s">
        <v>296</v>
      </c>
      <c r="B84" s="145"/>
      <c r="C84" s="145"/>
      <c r="D84" s="145"/>
      <c r="E84" s="145"/>
      <c r="F84" s="145"/>
      <c r="G84" s="164">
        <v>3290</v>
      </c>
      <c r="H84" s="165"/>
      <c r="I84" s="165"/>
      <c r="J84" s="165"/>
      <c r="K84" s="164">
        <v>24869</v>
      </c>
      <c r="L84" s="166"/>
      <c r="M84" s="164">
        <f ca="1">IF(ISNUMBER(INDIRECT("K" &amp; ROW())/INDIRECT("G" &amp; ROW())),INDIRECT("K" &amp; ROW())/INDIRECT("G" &amp; ROW()), " ")</f>
        <v>7.5589665653495439</v>
      </c>
      <c r="N84" s="146" t="s">
        <v>509</v>
      </c>
    </row>
    <row r="85" spans="1:14" x14ac:dyDescent="0.25">
      <c r="A85" s="144" t="s">
        <v>297</v>
      </c>
      <c r="B85" s="145"/>
      <c r="C85" s="145"/>
      <c r="D85" s="145"/>
      <c r="E85" s="145"/>
      <c r="F85" s="145"/>
      <c r="G85" s="164">
        <v>153</v>
      </c>
      <c r="H85" s="165"/>
      <c r="I85" s="165"/>
      <c r="J85" s="165"/>
      <c r="K85" s="164">
        <v>683</v>
      </c>
      <c r="L85" s="166"/>
      <c r="M85" s="164">
        <f ca="1">IF(ISNUMBER(INDIRECT("K" &amp; ROW())/INDIRECT("G" &amp; ROW())),INDIRECT("K" &amp; ROW())/INDIRECT("G" &amp; ROW()), " ")</f>
        <v>4.4640522875816995</v>
      </c>
      <c r="N85" s="146" t="s">
        <v>509</v>
      </c>
    </row>
    <row r="86" spans="1:14" ht="30" customHeight="1" x14ac:dyDescent="0.25">
      <c r="A86" s="144" t="s">
        <v>298</v>
      </c>
      <c r="B86" s="145"/>
      <c r="C86" s="145"/>
      <c r="D86" s="145"/>
      <c r="E86" s="145"/>
      <c r="F86" s="145"/>
      <c r="G86" s="164">
        <v>382</v>
      </c>
      <c r="H86" s="165"/>
      <c r="I86" s="165"/>
      <c r="J86" s="165"/>
      <c r="K86" s="164">
        <v>1854</v>
      </c>
      <c r="L86" s="166"/>
      <c r="M86" s="164">
        <f ca="1">IF(ISNUMBER(INDIRECT("K" &amp; ROW())/INDIRECT("G" &amp; ROW())),INDIRECT("K" &amp; ROW())/INDIRECT("G" &amp; ROW()), " ")</f>
        <v>4.8534031413612562</v>
      </c>
      <c r="N86" s="146" t="s">
        <v>509</v>
      </c>
    </row>
    <row r="87" spans="1:14" x14ac:dyDescent="0.25">
      <c r="A87" s="144" t="s">
        <v>299</v>
      </c>
      <c r="B87" s="145"/>
      <c r="C87" s="145"/>
      <c r="D87" s="145"/>
      <c r="E87" s="145"/>
      <c r="F87" s="145"/>
      <c r="G87" s="164">
        <v>3825</v>
      </c>
      <c r="H87" s="165"/>
      <c r="I87" s="165"/>
      <c r="J87" s="165"/>
      <c r="K87" s="164">
        <v>27406</v>
      </c>
      <c r="L87" s="166"/>
      <c r="M87" s="164">
        <f ca="1">IF(ISNUMBER(INDIRECT("K" &amp; ROW())/INDIRECT("G" &amp; ROW())),INDIRECT("K" &amp; ROW())/INDIRECT("G" &amp; ROW()), " ")</f>
        <v>7.1649673202614377</v>
      </c>
      <c r="N87" s="146" t="s">
        <v>509</v>
      </c>
    </row>
    <row r="88" spans="1:14" ht="30" customHeight="1" x14ac:dyDescent="0.25">
      <c r="A88" s="144" t="s">
        <v>300</v>
      </c>
      <c r="B88" s="145"/>
      <c r="C88" s="145"/>
      <c r="D88" s="145"/>
      <c r="E88" s="145"/>
      <c r="F88" s="145"/>
      <c r="G88" s="164">
        <v>319.29000000000002</v>
      </c>
      <c r="H88" s="165"/>
      <c r="I88" s="165"/>
      <c r="J88" s="165"/>
      <c r="K88" s="164">
        <v>1250.79</v>
      </c>
      <c r="L88" s="166"/>
      <c r="M88" s="164">
        <f ca="1">IF(ISNUMBER(INDIRECT("K" &amp; ROW())/INDIRECT("G" &amp; ROW())),INDIRECT("K" &amp; ROW())/INDIRECT("G" &amp; ROW()), " ")</f>
        <v>3.9174105045569854</v>
      </c>
      <c r="N88" s="146" t="s">
        <v>509</v>
      </c>
    </row>
    <row r="89" spans="1:14" x14ac:dyDescent="0.25">
      <c r="A89" s="147" t="s">
        <v>301</v>
      </c>
      <c r="B89" s="148"/>
      <c r="C89" s="148"/>
      <c r="D89" s="148"/>
      <c r="E89" s="148"/>
      <c r="F89" s="148"/>
      <c r="G89" s="167">
        <v>4144.29</v>
      </c>
      <c r="H89" s="168"/>
      <c r="I89" s="168"/>
      <c r="J89" s="168"/>
      <c r="K89" s="167">
        <v>28656.79</v>
      </c>
      <c r="L89" s="169"/>
      <c r="M89" s="167">
        <f ca="1">IF(ISNUMBER(INDIRECT("K" &amp; ROW())/INDIRECT("G" &amp; ROW())),INDIRECT("K" &amp; ROW())/INDIRECT("G" &amp; ROW()), " ")</f>
        <v>6.9147646520875714</v>
      </c>
      <c r="N89" s="149" t="s">
        <v>509</v>
      </c>
    </row>
    <row r="90" spans="1:14" x14ac:dyDescent="0.25">
      <c r="A90" s="48"/>
      <c r="G90" s="67"/>
      <c r="H90" s="68"/>
      <c r="I90" s="68"/>
      <c r="J90" s="68"/>
      <c r="K90" s="67"/>
      <c r="L90" s="69"/>
      <c r="M90" s="67"/>
      <c r="N90" s="48"/>
    </row>
    <row r="91" spans="1:14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70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3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</sheetData>
  <mergeCells count="47">
    <mergeCell ref="A88:F88"/>
    <mergeCell ref="A89:F89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24:N24"/>
    <mergeCell ref="A25:N25"/>
    <mergeCell ref="A34:N34"/>
    <mergeCell ref="A42:N42"/>
    <mergeCell ref="A72:N72"/>
    <mergeCell ref="A73:N7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2015-03-25T10:37:39Z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