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2" i="16"/>
  <c r="M83" i="16"/>
  <c r="M8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92" i="8"/>
  <c r="K191" i="8"/>
  <c r="H192" i="8"/>
  <c r="H191" i="8"/>
  <c r="J14" i="16"/>
  <c r="G14" i="16"/>
  <c r="K30" i="8"/>
  <c r="H30" i="8"/>
  <c r="A18" i="16"/>
  <c r="B34" i="8"/>
  <c r="M85" i="16"/>
  <c r="M89" i="16"/>
  <c r="M97" i="16"/>
  <c r="M86" i="16"/>
  <c r="M90" i="16"/>
  <c r="M94" i="16"/>
  <c r="M98" i="16"/>
  <c r="M99" i="16"/>
  <c r="M92" i="16"/>
  <c r="M93" i="16"/>
  <c r="M87" i="16"/>
  <c r="M91" i="16"/>
  <c r="M95" i="16"/>
  <c r="M88" i="16"/>
  <c r="M9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7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7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7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7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<sst xmlns="http://schemas.openxmlformats.org/spreadsheetml/2006/main" count="1089" uniqueCount="615">
  <si>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</si>
  <si>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</si>
  <si>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</si>
  <si>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</si>
  <si>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</si>
  <si>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</si>
  <si>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</si>
  <si>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</si>
  <si>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</si>
  <si>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</si>
  <si>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</si>
  <si>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</si>
  <si>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</si>
  <si>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</si>
  <si>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</si>
  <si>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</si>
  <si>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</si>
  <si>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</si>
  <si>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</si>
  <si>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</si>
  <si>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</si>
  <si>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</si>
  <si>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</si>
  <si>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</si>
  <si>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</si>
  <si>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</si>
  <si>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</si>
  <si>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</si>
  <si>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</si>
  <si>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</si>
  <si>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</si>
  <si>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</si>
  <si>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</si>
  <si>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</si>
  <si>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</si>
  <si>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</si>
  <si>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</si>
  <si>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</si>
  <si>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</si>
  <si>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</si>
  <si>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</si>
  <si>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</si>
  <si>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</si>
  <si>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</si>
  <si>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</si>
  <si>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</si>
  <si>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</si>
  <si>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</si>
  <si>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</si>
  <si>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</si>
  <si>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</si>
  <si>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</si>
  <si>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</si>
  <si>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</si>
  <si>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</si>
  <si>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</si>
  <si>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</si>
  <si>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</si>
  <si>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</si>
  <si>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</si>
  <si>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</si>
  <si>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</si>
  <si>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</si>
  <si>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</si>
  <si>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</si>
  <si>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</si>
  <si>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</si>
  <si>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</si>
  <si>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</si>
  <si>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Октябрьская 19</t>
  </si>
  <si>
    <t>Сдал:  _________________ //</t>
  </si>
  <si>
    <t>Принял:  _________________ //</t>
  </si>
  <si>
    <t>Раздел 1. ФЕВРАЛЬ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</si>
  <si>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</si>
  <si>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</si>
  <si>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0,06
88
48</t>
  </si>
  <si>
    <t>332,63
_____
174,41</t>
  </si>
  <si>
    <t>30
21
12</t>
  </si>
  <si>
    <t>20
_____
10</t>
  </si>
  <si>
    <t>261
194
106</t>
  </si>
  <si>
    <t>220
_____
41</t>
  </si>
  <si>
    <t>Р</t>
  </si>
  <si>
    <t>кв.23</t>
  </si>
  <si>
    <t>ТЕРр65-9-8
Смена внутренних трубопроводов из стальных труб диаметром: до 80 мм
100 м трубопровода
НР 88%=103%*0.85 от ФОТ
СП 48%=60%*0.8 от ФОТ</t>
  </si>
  <si>
    <t>0,01
88
48</t>
  </si>
  <si>
    <t>2125,57
_____
15790,21</t>
  </si>
  <si>
    <t>263,83
_____
5,05</t>
  </si>
  <si>
    <t>182
22
13</t>
  </si>
  <si>
    <t>21
_____
158</t>
  </si>
  <si>
    <t>720
207
113</t>
  </si>
  <si>
    <t>234
_____
471</t>
  </si>
  <si>
    <t>15
_____
1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</si>
  <si>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</si>
  <si>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</si>
  <si>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</si>
  <si>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</si>
  <si>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75</t>
  </si>
  <si>
    <t>М</t>
  </si>
  <si>
    <t>кв.25</t>
  </si>
  <si>
    <t>0,03
88
48</t>
  </si>
  <si>
    <t>15
10
6</t>
  </si>
  <si>
    <t>10
_____
5</t>
  </si>
  <si>
    <t>130
97
53</t>
  </si>
  <si>
    <t>110
_____
20</t>
  </si>
  <si>
    <t>чердак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</si>
  <si>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</si>
  <si>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</si>
  <si>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</si>
  <si>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</si>
  <si>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</si>
  <si>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49
8
4</t>
  </si>
  <si>
    <t>7
_____
41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</si>
  <si>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</si>
  <si>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</si>
  <si>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</si>
  <si>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</si>
  <si>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48</t>
  </si>
  <si>
    <t>кв.1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</si>
  <si>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</si>
  <si>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0,18
63
40</t>
  </si>
  <si>
    <t>2
1
1</t>
  </si>
  <si>
    <t>27
17
11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</si>
  <si>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</si>
  <si>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</si>
  <si>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</si>
  <si>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</si>
  <si>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</si>
  <si>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</si>
  <si>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кв.18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</si>
  <si>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</si>
  <si>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2225,28
_____
2927,89</t>
  </si>
  <si>
    <t>52
23
13</t>
  </si>
  <si>
    <t>22
_____
29</t>
  </si>
  <si>
    <t>309
216
118</t>
  </si>
  <si>
    <t>245
_____
60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</si>
  <si>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</si>
  <si>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</si>
  <si>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</si>
  <si>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</si>
  <si>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58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</si>
  <si>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</si>
  <si>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</si>
  <si>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</si>
  <si>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12</t>
  </si>
  <si>
    <t>кв.1,5,9</t>
  </si>
  <si>
    <t>0,3
63
40</t>
  </si>
  <si>
    <t>4
3
2</t>
  </si>
  <si>
    <t>45
28
18</t>
  </si>
  <si>
    <t>Раздел 2. МАРТ</t>
  </si>
  <si>
    <t>кв.43</t>
  </si>
  <si>
    <t>кв.14</t>
  </si>
  <si>
    <t>ТЕРр65-6-26
Регулировка смывного бачка
100 приборов
НР 88%=103%*0.85 от ФОТ
СП 48%=60%*0.8 от ФОТ</t>
  </si>
  <si>
    <t>3
3
2</t>
  </si>
  <si>
    <t>35
31
17</t>
  </si>
  <si>
    <t>Раздел 3. МАЙ</t>
  </si>
  <si>
    <t>кв.44</t>
  </si>
  <si>
    <t>0,05
88
48</t>
  </si>
  <si>
    <t>25
18
10</t>
  </si>
  <si>
    <t>17
_____
8</t>
  </si>
  <si>
    <t>217
161
88</t>
  </si>
  <si>
    <t>183
_____
34</t>
  </si>
  <si>
    <t>кв.9</t>
  </si>
  <si>
    <t>кв.13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</si>
  <si>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</si>
  <si>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</si>
  <si>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</si>
  <si>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</si>
  <si>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</si>
  <si>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</si>
  <si>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</si>
  <si>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</si>
  <si>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0,025
88
48</t>
  </si>
  <si>
    <t>1000,16
_____
1380,62</t>
  </si>
  <si>
    <t>54,89
_____
1,4</t>
  </si>
  <si>
    <t>61
26
15</t>
  </si>
  <si>
    <t>25
_____
35</t>
  </si>
  <si>
    <t>399
243
132</t>
  </si>
  <si>
    <t>276
_____
116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</si>
  <si>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</si>
  <si>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</si>
  <si>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</si>
  <si>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</si>
  <si>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</si>
  <si>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</si>
  <si>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ТСЦ-302-1150
Вентиль проходной для полипропиленовых трубопроводов диаметром 20 мм
шт.</t>
  </si>
  <si>
    <t xml:space="preserve">
_____
62,35</t>
  </si>
  <si>
    <t xml:space="preserve">
_____
62</t>
  </si>
  <si>
    <t xml:space="preserve">
_____
112</t>
  </si>
  <si>
    <t>кв.47</t>
  </si>
  <si>
    <t>Раздел 4. ИЮНЬ</t>
  </si>
  <si>
    <t>0,015
88
48</t>
  </si>
  <si>
    <t>37
15
9</t>
  </si>
  <si>
    <t>15
_____
21</t>
  </si>
  <si>
    <t>239
145
79</t>
  </si>
  <si>
    <t>165
_____
70</t>
  </si>
  <si>
    <t>ТСЦ-103-0110
Муфты прямые длинные из ковкого чугуна с цилиндрической резьбой максимальным условным проходом: 20 мм
10 шт.</t>
  </si>
  <si>
    <t>0,3
88
48</t>
  </si>
  <si>
    <t xml:space="preserve">
_____
50,3</t>
  </si>
  <si>
    <t xml:space="preserve">
_____
15</t>
  </si>
  <si>
    <t xml:space="preserve">
_____
40</t>
  </si>
  <si>
    <t>кв.41,45</t>
  </si>
  <si>
    <t>ТЕРр65-4-2
Демонтаж: унитазов и писсуаров
100 приборов
НР 63%=74%*0.85 от ФОТ
СП 40%=50%*0.8 от ФОТ</t>
  </si>
  <si>
    <t>0,01
63
40</t>
  </si>
  <si>
    <t>9,78
_____
4,07</t>
  </si>
  <si>
    <t>7
5
4</t>
  </si>
  <si>
    <t>76
48
30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</si>
  <si>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</si>
  <si>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0,03
63
40</t>
  </si>
  <si>
    <t>10,79
_____
4,49</t>
  </si>
  <si>
    <t>28
21
14</t>
  </si>
  <si>
    <t>303
191
121</t>
  </si>
  <si>
    <t>1
_____
1</t>
  </si>
  <si>
    <t>подвал.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</si>
  <si>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</si>
  <si>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0,033
88
48</t>
  </si>
  <si>
    <t>2970,12
_____
14091,87</t>
  </si>
  <si>
    <t>123,24
_____
12,62</t>
  </si>
  <si>
    <t>567
101
59</t>
  </si>
  <si>
    <t>98
_____
465</t>
  </si>
  <si>
    <t>4123
955
521</t>
  </si>
  <si>
    <t>1080
_____
3021</t>
  </si>
  <si>
    <t>22
_____
5</t>
  </si>
  <si>
    <t>ТСЦ-101-1793
Манжеты резиновые
шт.</t>
  </si>
  <si>
    <t xml:space="preserve">
_____
15,1</t>
  </si>
  <si>
    <t xml:space="preserve">
_____
30</t>
  </si>
  <si>
    <t xml:space="preserve">
_____
77</t>
  </si>
  <si>
    <t>Чердак</t>
  </si>
  <si>
    <t>73
31
18</t>
  </si>
  <si>
    <t>30
_____
41</t>
  </si>
  <si>
    <t>478
291
159</t>
  </si>
  <si>
    <t>331
_____
138</t>
  </si>
  <si>
    <t>0,2
88
48</t>
  </si>
  <si>
    <t xml:space="preserve">
_____
10</t>
  </si>
  <si>
    <t xml:space="preserve">
_____
27</t>
  </si>
  <si>
    <t>Раздел 5. ИЮЛЬ</t>
  </si>
  <si>
    <t>кв.41</t>
  </si>
  <si>
    <t>0,003
88
48</t>
  </si>
  <si>
    <t>52
9
5</t>
  </si>
  <si>
    <t>9
_____
43</t>
  </si>
  <si>
    <t>375
86
47</t>
  </si>
  <si>
    <t>98
_____
275</t>
  </si>
  <si>
    <t>Раздел 6. АВГУСТ</t>
  </si>
  <si>
    <t>кв.32</t>
  </si>
  <si>
    <t>кв.34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</si>
  <si>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</si>
  <si>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0,09
63
40</t>
  </si>
  <si>
    <t>кв.5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</si>
  <si>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</si>
  <si>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</si>
  <si>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</si>
  <si>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230
64
37</t>
  </si>
  <si>
    <t>62
_____
159</t>
  </si>
  <si>
    <t>1268
605
330</t>
  </si>
  <si>
    <t>685
_____
535</t>
  </si>
  <si>
    <t>48
_____
2</t>
  </si>
  <si>
    <t>кв.10</t>
  </si>
  <si>
    <t>Раздел 7. СЕНТЯБРЬ</t>
  </si>
  <si>
    <t>в.47</t>
  </si>
  <si>
    <t>0,02
88
48</t>
  </si>
  <si>
    <t>45
7
4</t>
  </si>
  <si>
    <t>7
_____
38</t>
  </si>
  <si>
    <t>148
67
36</t>
  </si>
  <si>
    <t>76
_____
72</t>
  </si>
  <si>
    <t>7
3
2</t>
  </si>
  <si>
    <t>3
_____
4</t>
  </si>
  <si>
    <t>48
29
16</t>
  </si>
  <si>
    <t>33
_____
14</t>
  </si>
  <si>
    <t>Раздел 8. ОКТЯБРЬ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</si>
  <si>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</si>
  <si>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0,002
65
40</t>
  </si>
  <si>
    <t>2116,11
_____
4194,75</t>
  </si>
  <si>
    <t>34,23
_____
3,51</t>
  </si>
  <si>
    <t>13
3
2</t>
  </si>
  <si>
    <t>4
_____
9</t>
  </si>
  <si>
    <t>79
31
19</t>
  </si>
  <si>
    <t>47
_____
32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</si>
  <si>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</si>
  <si>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</si>
  <si>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75
26
15</t>
  </si>
  <si>
    <t>25
_____
50</t>
  </si>
  <si>
    <t>460
243
132</t>
  </si>
  <si>
    <t>276
_____
183</t>
  </si>
  <si>
    <t>30
29
17</t>
  </si>
  <si>
    <t>28
_____
2</t>
  </si>
  <si>
    <t>315
270
147</t>
  </si>
  <si>
    <t>307
_____
7</t>
  </si>
  <si>
    <t>3
88
48</t>
  </si>
  <si>
    <t xml:space="preserve">
_____
187</t>
  </si>
  <si>
    <t xml:space="preserve">
_____
335</t>
  </si>
  <si>
    <t>ТЕРр65-5-1
Протяжка резьб
100 шт.
НР 88%=103%*0.85 от ФОТ
СП 48%=60%*0.8 от ФОТ</t>
  </si>
  <si>
    <t>0,04
88
48</t>
  </si>
  <si>
    <t>40
38
22</t>
  </si>
  <si>
    <t>37
_____
3</t>
  </si>
  <si>
    <t>420
360
196</t>
  </si>
  <si>
    <t>409
_____
10</t>
  </si>
  <si>
    <t>Раздел 9. НОЯБРЬ</t>
  </si>
  <si>
    <t>кв.8</t>
  </si>
  <si>
    <t>24
10
6</t>
  </si>
  <si>
    <t>10
_____
13</t>
  </si>
  <si>
    <t>159
97
53</t>
  </si>
  <si>
    <t>110
_____
46</t>
  </si>
  <si>
    <t>кв.4,12</t>
  </si>
  <si>
    <t>0,9
63
40</t>
  </si>
  <si>
    <t>12
9
6</t>
  </si>
  <si>
    <t>136
86
54</t>
  </si>
  <si>
    <t>0,45
63
40</t>
  </si>
  <si>
    <t>6
4
3</t>
  </si>
  <si>
    <t>68
43
27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</si>
  <si>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</si>
  <si>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</si>
  <si>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</si>
  <si>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1
1
1</t>
  </si>
  <si>
    <t>5
4
2</t>
  </si>
  <si>
    <t>0,5
111
51</t>
  </si>
  <si>
    <t xml:space="preserve">
_____
13</t>
  </si>
  <si>
    <t xml:space="preserve">
_____
60</t>
  </si>
  <si>
    <t>Раздел 10. ДЕКАБРЬ</t>
  </si>
  <si>
    <t>кв.37,47</t>
  </si>
  <si>
    <t>0,006
88
48</t>
  </si>
  <si>
    <t>15
6
4</t>
  </si>
  <si>
    <t>6
_____
9</t>
  </si>
  <si>
    <t>96
58
32</t>
  </si>
  <si>
    <t>66
_____
28</t>
  </si>
  <si>
    <t>кв.12</t>
  </si>
  <si>
    <t>кв.14,47</t>
  </si>
  <si>
    <t>0,001
88
48</t>
  </si>
  <si>
    <t>16
10
5</t>
  </si>
  <si>
    <t>11
_____
5</t>
  </si>
  <si>
    <t>0,1
88
48</t>
  </si>
  <si>
    <t>кв.17</t>
  </si>
  <si>
    <t>кв.2, подвал</t>
  </si>
  <si>
    <t>ТСЦ-101-1870
Проволока вязальная
кг</t>
  </si>
  <si>
    <t>0,2
111
51</t>
  </si>
  <si>
    <t xml:space="preserve">
_____
12,12</t>
  </si>
  <si>
    <t xml:space="preserve">
_____
2</t>
  </si>
  <si>
    <t xml:space="preserve">
_____
9</t>
  </si>
  <si>
    <t>кв.2</t>
  </si>
  <si>
    <t>кв.36</t>
  </si>
  <si>
    <t>в.12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</si>
  <si>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</si>
  <si>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</si>
  <si>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81
46
27</t>
  </si>
  <si>
    <t>45
_____
34</t>
  </si>
  <si>
    <t>597
431
235</t>
  </si>
  <si>
    <t>490
_____
99</t>
  </si>
  <si>
    <t>Итого прямые затраты по акту</t>
  </si>
  <si>
    <t>831
_____
1893</t>
  </si>
  <si>
    <t>9143
_____
7200</t>
  </si>
  <si>
    <t>143
_____
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</si>
  <si>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</si>
  <si>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</si>
  <si>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</si>
  <si>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</si>
  <si>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</si>
  <si>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</si>
  <si>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</si>
  <si>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</si>
  <si>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</si>
  <si>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</si>
  <si>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</si>
  <si>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</si>
  <si>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</si>
  <si>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</si>
  <si>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</si>
  <si>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</si>
  <si>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</si>
  <si>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</si>
  <si>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</si>
  <si>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</si>
  <si>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</si>
  <si>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</si>
  <si>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</si>
  <si>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</si>
  <si>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</si>
  <si>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</si>
  <si>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</si>
  <si>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</si>
  <si>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</si>
  <si>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</si>
  <si>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</si>
  <si>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</si>
  <si>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</si>
  <si>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</si>
  <si>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</si>
  <si>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</si>
  <si>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</si>
  <si>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</si>
  <si>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</si>
  <si>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</si>
  <si>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</si>
  <si>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</si>
  <si>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</si>
  <si>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</si>
  <si>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</si>
  <si>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</si>
  <si>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</si>
  <si>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</si>
  <si>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</si>
  <si>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</si>
  <si>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</si>
  <si>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</si>
  <si>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</si>
  <si>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</si>
  <si>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</si>
  <si>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</si>
  <si>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</si>
  <si>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</si>
  <si>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</si>
  <si>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</si>
  <si>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</si>
  <si>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</si>
  <si>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</si>
  <si>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</si>
  <si>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</si>
  <si>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</si>
  <si>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</si>
  <si>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</si>
  <si>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</si>
  <si>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</si>
  <si>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</si>
  <si>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</si>
  <si>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</si>
  <si>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</si>
  <si>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</si>
  <si>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</si>
  <si>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</si>
  <si>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</si>
  <si>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</si>
  <si>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</si>
  <si>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</si>
  <si>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</si>
  <si>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</si>
  <si>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</si>
  <si>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</si>
  <si>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</si>
  <si>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</si>
  <si>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</si>
  <si>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</si>
  <si>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</si>
  <si>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</si>
  <si>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</si>
  <si>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</si>
  <si>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</si>
  <si>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</si>
  <si>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</si>
  <si>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</si>
  <si>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</si>
  <si>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</si>
  <si>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</si>
  <si>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</si>
  <si>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</si>
  <si>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</si>
  <si>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</si>
  <si>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</si>
  <si>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</si>
  <si>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</si>
  <si>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</si>
  <si>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</si>
  <si>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</si>
  <si>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</si>
  <si>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</si>
  <si>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</si>
  <si>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</si>
  <si>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</si>
  <si>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</si>
  <si>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</si>
  <si>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</si>
  <si>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</si>
  <si>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</si>
  <si>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</si>
  <si>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</si>
  <si>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</si>
  <si>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</si>
  <si>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</si>
  <si>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</si>
  <si>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</si>
  <si>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</si>
  <si>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</si>
  <si>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</si>
  <si>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</si>
  <si>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</si>
  <si>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</si>
  <si>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</si>
  <si>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</si>
  <si>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</si>
  <si>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</si>
  <si>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</si>
  <si>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</si>
  <si>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</si>
  <si>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</si>
  <si>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</si>
  <si>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</si>
  <si>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</si>
  <si>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</si>
  <si>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</si>
  <si>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</si>
  <si>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</si>
  <si>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</si>
  <si>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</si>
  <si>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</si>
  <si>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</si>
  <si>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</si>
  <si>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</si>
  <si>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</si>
  <si>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</si>
  <si>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</si>
  <si>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</si>
  <si>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</si>
  <si>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</si>
  <si>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</si>
  <si>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</si>
  <si>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</si>
  <si>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</si>
  <si>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</si>
  <si>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</si>
  <si>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</si>
  <si>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</si>
  <si>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</si>
  <si>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</si>
  <si>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</si>
  <si>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</si>
  <si>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</si>
  <si>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</si>
  <si>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</si>
  <si>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</si>
  <si>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</si>
  <si>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</si>
  <si>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</si>
  <si>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</si>
  <si>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</si>
  <si>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</si>
  <si>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</si>
  <si>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</si>
  <si>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</si>
  <si>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</si>
  <si>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</si>
  <si>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</si>
  <si>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</si>
  <si>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</si>
  <si>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</si>
  <si>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</si>
  <si>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302-0894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</si>
  <si>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</si>
  <si>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 xml:space="preserve">154,93
</t>
  </si>
  <si>
    <t xml:space="preserve">459,7
</t>
  </si>
  <si>
    <t>ГК ЕТО №4/1 от 31.01.2014 г., п.397.1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</si>
  <si>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</si>
  <si>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</si>
  <si>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</si>
  <si>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</si>
  <si>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</si>
  <si>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</si>
  <si>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</si>
  <si>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</si>
  <si>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</si>
  <si>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</si>
  <si>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</si>
  <si>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</si>
  <si>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</si>
  <si>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</si>
  <si>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</si>
  <si>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</si>
  <si>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</si>
  <si>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</si>
  <si>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</si>
  <si>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47,58
</t>
  </si>
  <si>
    <t>15.02.527.2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</si>
  <si>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</si>
  <si>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</si>
  <si>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</si>
  <si>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</si>
  <si>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</si>
  <si>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</si>
  <si>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ТСЦ-101-1793</t>
  </si>
  <si>
    <t>Манжеты резиновые</t>
  </si>
  <si>
    <t xml:space="preserve">15,1
</t>
  </si>
  <si>
    <t xml:space="preserve">38,57
</t>
  </si>
  <si>
    <t>ТСЦ-101-1870</t>
  </si>
  <si>
    <t>Проволока вязальная</t>
  </si>
  <si>
    <t xml:space="preserve">12,12
</t>
  </si>
  <si>
    <t xml:space="preserve">43,69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</si>
  <si>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</si>
  <si>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</si>
  <si>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</si>
  <si>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</si>
  <si>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</si>
  <si>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</si>
  <si>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</si>
  <si>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</si>
  <si>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</si>
  <si>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ТСЦ-302-1150</t>
  </si>
  <si>
    <t>Вентиль проходной для полипропиленовых трубопроводов диаметром 20 мм</t>
  </si>
  <si>
    <t xml:space="preserve">62,35
</t>
  </si>
  <si>
    <t xml:space="preserve">111,78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</si>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</sst>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10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73.760000000000005</v>
      </c>
      <c r="X14" s="27">
        <v>73.760000000000005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614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4442.9/1000</f>
        <v>4.4428999999999998</v>
      </c>
      <c r="I27" s="85"/>
      <c r="J27" s="35" t="s">
        <v>6</v>
      </c>
      <c r="K27" s="86">
        <f>30147.21/1000</f>
        <v>30.147209999999998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7.3820000000000011E-2</v>
      </c>
      <c r="I30" s="85"/>
      <c r="J30" s="35" t="s">
        <v>8</v>
      </c>
      <c r="K30" s="86">
        <f>(X14+X15)/1000</f>
        <v>7.3820000000000011E-2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831</v>
      </c>
      <c r="Z30" s="71">
        <v>822</v>
      </c>
      <c r="AA30" s="71">
        <v>487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831/1000</f>
        <v>0.83099999999999996</v>
      </c>
      <c r="I31" s="85"/>
      <c r="J31" s="35" t="s">
        <v>6</v>
      </c>
      <c r="K31" s="86">
        <f>9152/1000</f>
        <v>9.1519999999999992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9152</v>
      </c>
      <c r="Z31" s="72">
        <v>7708</v>
      </c>
      <c r="AA31" s="72">
        <v>4280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83</v>
      </c>
      <c r="D44" s="135" t="s">
        <v>84</v>
      </c>
      <c r="E44" s="136">
        <v>18179.61</v>
      </c>
      <c r="F44" s="137" t="s">
        <v>85</v>
      </c>
      <c r="G44" s="136" t="s">
        <v>86</v>
      </c>
      <c r="H44" s="136" t="s">
        <v>87</v>
      </c>
      <c r="I44" s="136" t="s">
        <v>88</v>
      </c>
      <c r="J44" s="136">
        <v>3</v>
      </c>
      <c r="K44" s="136" t="s">
        <v>89</v>
      </c>
      <c r="L44" s="137" t="s">
        <v>90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 t="s">
        <v>91</v>
      </c>
    </row>
    <row r="45" spans="1:22" ht="45.6" x14ac:dyDescent="0.25">
      <c r="A45" s="132">
        <v>3</v>
      </c>
      <c r="B45" s="133">
        <v>3</v>
      </c>
      <c r="C45" s="134" t="s">
        <v>92</v>
      </c>
      <c r="D45" s="135" t="s">
        <v>93</v>
      </c>
      <c r="E45" s="136">
        <v>29.3</v>
      </c>
      <c r="F45" s="137" t="s">
        <v>94</v>
      </c>
      <c r="G45" s="136"/>
      <c r="H45" s="136">
        <v>29</v>
      </c>
      <c r="I45" s="136" t="s">
        <v>95</v>
      </c>
      <c r="J45" s="136"/>
      <c r="K45" s="136">
        <v>75</v>
      </c>
      <c r="L45" s="137" t="s">
        <v>96</v>
      </c>
      <c r="M45" s="137"/>
      <c r="N45" s="137" t="s">
        <v>97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98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57" x14ac:dyDescent="0.25">
      <c r="A47" s="132">
        <v>4</v>
      </c>
      <c r="B47" s="133">
        <v>4</v>
      </c>
      <c r="C47" s="134" t="s">
        <v>74</v>
      </c>
      <c r="D47" s="135" t="s">
        <v>99</v>
      </c>
      <c r="E47" s="136">
        <v>508.07</v>
      </c>
      <c r="F47" s="137" t="s">
        <v>76</v>
      </c>
      <c r="G47" s="136">
        <v>1.03</v>
      </c>
      <c r="H47" s="136" t="s">
        <v>100</v>
      </c>
      <c r="I47" s="136" t="s">
        <v>101</v>
      </c>
      <c r="J47" s="136"/>
      <c r="K47" s="136" t="s">
        <v>102</v>
      </c>
      <c r="L47" s="137" t="s">
        <v>103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104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2">
        <v>5</v>
      </c>
      <c r="B49" s="133">
        <v>5</v>
      </c>
      <c r="C49" s="134" t="s">
        <v>105</v>
      </c>
      <c r="D49" s="135" t="s">
        <v>106</v>
      </c>
      <c r="E49" s="136">
        <v>15810.14</v>
      </c>
      <c r="F49" s="137" t="s">
        <v>107</v>
      </c>
      <c r="G49" s="136">
        <v>195.41</v>
      </c>
      <c r="H49" s="136" t="s">
        <v>108</v>
      </c>
      <c r="I49" s="136" t="s">
        <v>109</v>
      </c>
      <c r="J49" s="136"/>
      <c r="K49" s="136" t="s">
        <v>110</v>
      </c>
      <c r="L49" s="137" t="s">
        <v>111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34.200000000000003" x14ac:dyDescent="0.25">
      <c r="A50" s="132">
        <v>6</v>
      </c>
      <c r="B50" s="133">
        <v>6</v>
      </c>
      <c r="C50" s="134" t="s">
        <v>112</v>
      </c>
      <c r="D50" s="135" t="s">
        <v>113</v>
      </c>
      <c r="E50" s="136">
        <v>26.3</v>
      </c>
      <c r="F50" s="137" t="s">
        <v>114</v>
      </c>
      <c r="G50" s="136"/>
      <c r="H50" s="136">
        <v>11</v>
      </c>
      <c r="I50" s="136" t="s">
        <v>115</v>
      </c>
      <c r="J50" s="136"/>
      <c r="K50" s="136">
        <v>48</v>
      </c>
      <c r="L50" s="137" t="s">
        <v>116</v>
      </c>
      <c r="M50" s="137"/>
      <c r="N50" s="137" t="s">
        <v>97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117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7</v>
      </c>
      <c r="C52" s="134" t="s">
        <v>118</v>
      </c>
      <c r="D52" s="135" t="s">
        <v>119</v>
      </c>
      <c r="E52" s="136">
        <v>13.69</v>
      </c>
      <c r="F52" s="137">
        <v>13.69</v>
      </c>
      <c r="G52" s="136"/>
      <c r="H52" s="136" t="s">
        <v>120</v>
      </c>
      <c r="I52" s="136">
        <v>2</v>
      </c>
      <c r="J52" s="136"/>
      <c r="K52" s="136" t="s">
        <v>121</v>
      </c>
      <c r="L52" s="137">
        <v>27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57" x14ac:dyDescent="0.25">
      <c r="A53" s="132">
        <v>8</v>
      </c>
      <c r="B53" s="133">
        <v>8</v>
      </c>
      <c r="C53" s="134" t="s">
        <v>122</v>
      </c>
      <c r="D53" s="135" t="s">
        <v>84</v>
      </c>
      <c r="E53" s="136">
        <v>1320.82</v>
      </c>
      <c r="F53" s="137" t="s">
        <v>123</v>
      </c>
      <c r="G53" s="136"/>
      <c r="H53" s="136" t="s">
        <v>124</v>
      </c>
      <c r="I53" s="136" t="s">
        <v>125</v>
      </c>
      <c r="J53" s="136"/>
      <c r="K53" s="136" t="s">
        <v>126</v>
      </c>
      <c r="L53" s="137" t="s">
        <v>127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128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102.6" x14ac:dyDescent="0.25">
      <c r="A55" s="132">
        <v>9</v>
      </c>
      <c r="B55" s="133">
        <v>9</v>
      </c>
      <c r="C55" s="134" t="s">
        <v>129</v>
      </c>
      <c r="D55" s="135" t="s">
        <v>84</v>
      </c>
      <c r="E55" s="136">
        <v>5229.34</v>
      </c>
      <c r="F55" s="137" t="s">
        <v>130</v>
      </c>
      <c r="G55" s="136">
        <v>76.17</v>
      </c>
      <c r="H55" s="136" t="s">
        <v>131</v>
      </c>
      <c r="I55" s="136" t="s">
        <v>132</v>
      </c>
      <c r="J55" s="136">
        <v>1</v>
      </c>
      <c r="K55" s="136" t="s">
        <v>133</v>
      </c>
      <c r="L55" s="137" t="s">
        <v>134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>
        <v>4</v>
      </c>
    </row>
    <row r="56" spans="1:22" ht="57" x14ac:dyDescent="0.25">
      <c r="A56" s="132">
        <v>10</v>
      </c>
      <c r="B56" s="133">
        <v>10</v>
      </c>
      <c r="C56" s="134" t="s">
        <v>135</v>
      </c>
      <c r="D56" s="135" t="s">
        <v>136</v>
      </c>
      <c r="E56" s="136">
        <v>12.46</v>
      </c>
      <c r="F56" s="137" t="s">
        <v>137</v>
      </c>
      <c r="G56" s="136"/>
      <c r="H56" s="136">
        <v>25</v>
      </c>
      <c r="I56" s="136" t="s">
        <v>138</v>
      </c>
      <c r="J56" s="136"/>
      <c r="K56" s="136">
        <v>58</v>
      </c>
      <c r="L56" s="137" t="s">
        <v>139</v>
      </c>
      <c r="M56" s="137"/>
      <c r="N56" s="137" t="s">
        <v>97</v>
      </c>
      <c r="O56" s="137"/>
      <c r="P56" s="137"/>
      <c r="Q56" s="137"/>
      <c r="R56" s="137"/>
      <c r="S56" s="137"/>
      <c r="T56" s="137"/>
      <c r="U56" s="137"/>
      <c r="V56" s="137"/>
    </row>
    <row r="57" spans="1:22" ht="45.6" x14ac:dyDescent="0.25">
      <c r="A57" s="132">
        <v>11</v>
      </c>
      <c r="B57" s="133">
        <v>11</v>
      </c>
      <c r="C57" s="134" t="s">
        <v>140</v>
      </c>
      <c r="D57" s="135" t="s">
        <v>136</v>
      </c>
      <c r="E57" s="136">
        <v>2.4500000000000002</v>
      </c>
      <c r="F57" s="137" t="s">
        <v>141</v>
      </c>
      <c r="G57" s="136"/>
      <c r="H57" s="136">
        <v>5</v>
      </c>
      <c r="I57" s="136" t="s">
        <v>142</v>
      </c>
      <c r="J57" s="136"/>
      <c r="K57" s="136">
        <v>12</v>
      </c>
      <c r="L57" s="137" t="s">
        <v>143</v>
      </c>
      <c r="M57" s="137"/>
      <c r="N57" s="137" t="s">
        <v>97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144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12</v>
      </c>
      <c r="B59" s="133">
        <v>12</v>
      </c>
      <c r="C59" s="134" t="s">
        <v>118</v>
      </c>
      <c r="D59" s="135" t="s">
        <v>145</v>
      </c>
      <c r="E59" s="136">
        <v>13.69</v>
      </c>
      <c r="F59" s="137">
        <v>13.69</v>
      </c>
      <c r="G59" s="136"/>
      <c r="H59" s="136" t="s">
        <v>146</v>
      </c>
      <c r="I59" s="136">
        <v>4</v>
      </c>
      <c r="J59" s="136"/>
      <c r="K59" s="136" t="s">
        <v>147</v>
      </c>
      <c r="L59" s="137">
        <v>45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117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8">
        <v>13</v>
      </c>
      <c r="B61" s="139">
        <v>13</v>
      </c>
      <c r="C61" s="140" t="s">
        <v>118</v>
      </c>
      <c r="D61" s="141" t="s">
        <v>119</v>
      </c>
      <c r="E61" s="142">
        <v>13.69</v>
      </c>
      <c r="F61" s="143">
        <v>13.69</v>
      </c>
      <c r="G61" s="142"/>
      <c r="H61" s="142" t="s">
        <v>120</v>
      </c>
      <c r="I61" s="142">
        <v>2</v>
      </c>
      <c r="J61" s="142"/>
      <c r="K61" s="142" t="s">
        <v>121</v>
      </c>
      <c r="L61" s="143">
        <v>27</v>
      </c>
      <c r="M61" s="143"/>
      <c r="N61" s="143" t="s">
        <v>81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148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149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14</v>
      </c>
      <c r="B64" s="133">
        <v>14</v>
      </c>
      <c r="C64" s="134" t="s">
        <v>74</v>
      </c>
      <c r="D64" s="135" t="s">
        <v>99</v>
      </c>
      <c r="E64" s="136">
        <v>508.07</v>
      </c>
      <c r="F64" s="137" t="s">
        <v>76</v>
      </c>
      <c r="G64" s="136">
        <v>1.03</v>
      </c>
      <c r="H64" s="136" t="s">
        <v>100</v>
      </c>
      <c r="I64" s="136" t="s">
        <v>101</v>
      </c>
      <c r="J64" s="136"/>
      <c r="K64" s="136" t="s">
        <v>102</v>
      </c>
      <c r="L64" s="137" t="s">
        <v>103</v>
      </c>
      <c r="M64" s="137"/>
      <c r="N64" s="137" t="s">
        <v>81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150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8">
        <v>15</v>
      </c>
      <c r="B66" s="139">
        <v>15</v>
      </c>
      <c r="C66" s="140" t="s">
        <v>151</v>
      </c>
      <c r="D66" s="141" t="s">
        <v>84</v>
      </c>
      <c r="E66" s="142">
        <v>317.45999999999998</v>
      </c>
      <c r="F66" s="143">
        <v>317.45999999999998</v>
      </c>
      <c r="G66" s="142"/>
      <c r="H66" s="142" t="s">
        <v>152</v>
      </c>
      <c r="I66" s="142">
        <v>3</v>
      </c>
      <c r="J66" s="142"/>
      <c r="K66" s="142" t="s">
        <v>153</v>
      </c>
      <c r="L66" s="143">
        <v>35</v>
      </c>
      <c r="M66" s="143"/>
      <c r="N66" s="143" t="s">
        <v>81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154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155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16</v>
      </c>
      <c r="B69" s="133">
        <v>16</v>
      </c>
      <c r="C69" s="134" t="s">
        <v>74</v>
      </c>
      <c r="D69" s="135" t="s">
        <v>156</v>
      </c>
      <c r="E69" s="136">
        <v>508.07</v>
      </c>
      <c r="F69" s="137" t="s">
        <v>76</v>
      </c>
      <c r="G69" s="136">
        <v>1.03</v>
      </c>
      <c r="H69" s="136" t="s">
        <v>157</v>
      </c>
      <c r="I69" s="136" t="s">
        <v>158</v>
      </c>
      <c r="J69" s="136"/>
      <c r="K69" s="136" t="s">
        <v>159</v>
      </c>
      <c r="L69" s="137" t="s">
        <v>160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161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2">
        <v>17</v>
      </c>
      <c r="B71" s="133">
        <v>17</v>
      </c>
      <c r="C71" s="134" t="s">
        <v>105</v>
      </c>
      <c r="D71" s="135" t="s">
        <v>106</v>
      </c>
      <c r="E71" s="136">
        <v>15810.14</v>
      </c>
      <c r="F71" s="137" t="s">
        <v>107</v>
      </c>
      <c r="G71" s="136">
        <v>195.41</v>
      </c>
      <c r="H71" s="136" t="s">
        <v>108</v>
      </c>
      <c r="I71" s="136" t="s">
        <v>109</v>
      </c>
      <c r="J71" s="136"/>
      <c r="K71" s="136" t="s">
        <v>110</v>
      </c>
      <c r="L71" s="137" t="s">
        <v>111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34.200000000000003" x14ac:dyDescent="0.25">
      <c r="A72" s="132">
        <v>18</v>
      </c>
      <c r="B72" s="133">
        <v>18</v>
      </c>
      <c r="C72" s="134" t="s">
        <v>112</v>
      </c>
      <c r="D72" s="135" t="s">
        <v>113</v>
      </c>
      <c r="E72" s="136">
        <v>26.3</v>
      </c>
      <c r="F72" s="137" t="s">
        <v>114</v>
      </c>
      <c r="G72" s="136"/>
      <c r="H72" s="136">
        <v>11</v>
      </c>
      <c r="I72" s="136" t="s">
        <v>115</v>
      </c>
      <c r="J72" s="136"/>
      <c r="K72" s="136">
        <v>48</v>
      </c>
      <c r="L72" s="137" t="s">
        <v>116</v>
      </c>
      <c r="M72" s="137"/>
      <c r="N72" s="137" t="s">
        <v>97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155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2">
        <v>19</v>
      </c>
      <c r="B74" s="133">
        <v>19</v>
      </c>
      <c r="C74" s="134" t="s">
        <v>74</v>
      </c>
      <c r="D74" s="135" t="s">
        <v>156</v>
      </c>
      <c r="E74" s="136">
        <v>508.07</v>
      </c>
      <c r="F74" s="137" t="s">
        <v>76</v>
      </c>
      <c r="G74" s="136">
        <v>1.03</v>
      </c>
      <c r="H74" s="136" t="s">
        <v>157</v>
      </c>
      <c r="I74" s="136" t="s">
        <v>158</v>
      </c>
      <c r="J74" s="136"/>
      <c r="K74" s="136" t="s">
        <v>159</v>
      </c>
      <c r="L74" s="137" t="s">
        <v>160</v>
      </c>
      <c r="M74" s="137"/>
      <c r="N74" s="137" t="s">
        <v>81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162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20</v>
      </c>
      <c r="B76" s="133">
        <v>20</v>
      </c>
      <c r="C76" s="134" t="s">
        <v>163</v>
      </c>
      <c r="D76" s="135" t="s">
        <v>84</v>
      </c>
      <c r="E76" s="136">
        <v>2250.2399999999998</v>
      </c>
      <c r="F76" s="137" t="s">
        <v>164</v>
      </c>
      <c r="G76" s="136" t="s">
        <v>165</v>
      </c>
      <c r="H76" s="136" t="s">
        <v>166</v>
      </c>
      <c r="I76" s="136" t="s">
        <v>167</v>
      </c>
      <c r="J76" s="136"/>
      <c r="K76" s="136" t="s">
        <v>168</v>
      </c>
      <c r="L76" s="137" t="s">
        <v>169</v>
      </c>
      <c r="M76" s="137"/>
      <c r="N76" s="137" t="s">
        <v>81</v>
      </c>
      <c r="O76" s="137"/>
      <c r="P76" s="137"/>
      <c r="Q76" s="137"/>
      <c r="R76" s="137"/>
      <c r="S76" s="137"/>
      <c r="T76" s="137"/>
      <c r="U76" s="137"/>
      <c r="V76" s="137"/>
    </row>
    <row r="77" spans="1:22" ht="79.8" x14ac:dyDescent="0.25">
      <c r="A77" s="132">
        <v>21</v>
      </c>
      <c r="B77" s="133">
        <v>22</v>
      </c>
      <c r="C77" s="134" t="s">
        <v>170</v>
      </c>
      <c r="D77" s="135" t="s">
        <v>171</v>
      </c>
      <c r="E77" s="136">
        <v>2435.67</v>
      </c>
      <c r="F77" s="137" t="s">
        <v>172</v>
      </c>
      <c r="G77" s="136" t="s">
        <v>173</v>
      </c>
      <c r="H77" s="136" t="s">
        <v>174</v>
      </c>
      <c r="I77" s="136" t="s">
        <v>175</v>
      </c>
      <c r="J77" s="136">
        <v>1</v>
      </c>
      <c r="K77" s="136" t="s">
        <v>176</v>
      </c>
      <c r="L77" s="137" t="s">
        <v>177</v>
      </c>
      <c r="M77" s="137"/>
      <c r="N77" s="137" t="s">
        <v>81</v>
      </c>
      <c r="O77" s="137"/>
      <c r="P77" s="137"/>
      <c r="Q77" s="137"/>
      <c r="R77" s="137"/>
      <c r="S77" s="137"/>
      <c r="T77" s="137"/>
      <c r="U77" s="137"/>
      <c r="V77" s="137">
        <v>7</v>
      </c>
    </row>
    <row r="78" spans="1:22" ht="68.400000000000006" x14ac:dyDescent="0.25">
      <c r="A78" s="132">
        <v>22</v>
      </c>
      <c r="B78" s="133">
        <v>23</v>
      </c>
      <c r="C78" s="134" t="s">
        <v>178</v>
      </c>
      <c r="D78" s="135" t="s">
        <v>84</v>
      </c>
      <c r="E78" s="136">
        <v>1010.59</v>
      </c>
      <c r="F78" s="137" t="s">
        <v>179</v>
      </c>
      <c r="G78" s="136">
        <v>5.16</v>
      </c>
      <c r="H78" s="136" t="s">
        <v>180</v>
      </c>
      <c r="I78" s="136" t="s">
        <v>181</v>
      </c>
      <c r="J78" s="136"/>
      <c r="K78" s="136" t="s">
        <v>182</v>
      </c>
      <c r="L78" s="137" t="s">
        <v>183</v>
      </c>
      <c r="M78" s="137"/>
      <c r="N78" s="137" t="s">
        <v>81</v>
      </c>
      <c r="O78" s="137"/>
      <c r="P78" s="137"/>
      <c r="Q78" s="137"/>
      <c r="R78" s="137"/>
      <c r="S78" s="137"/>
      <c r="T78" s="137"/>
      <c r="U78" s="137"/>
      <c r="V78" s="137"/>
    </row>
    <row r="79" spans="1:22" ht="45.6" x14ac:dyDescent="0.25">
      <c r="A79" s="132">
        <v>23</v>
      </c>
      <c r="B79" s="133">
        <v>24</v>
      </c>
      <c r="C79" s="134" t="s">
        <v>184</v>
      </c>
      <c r="D79" s="135" t="s">
        <v>93</v>
      </c>
      <c r="E79" s="136">
        <v>62.35</v>
      </c>
      <c r="F79" s="137" t="s">
        <v>185</v>
      </c>
      <c r="G79" s="136"/>
      <c r="H79" s="136">
        <v>62</v>
      </c>
      <c r="I79" s="136" t="s">
        <v>186</v>
      </c>
      <c r="J79" s="136"/>
      <c r="K79" s="136">
        <v>112</v>
      </c>
      <c r="L79" s="137" t="s">
        <v>187</v>
      </c>
      <c r="M79" s="137"/>
      <c r="N79" s="137" t="s">
        <v>97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188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57" x14ac:dyDescent="0.25">
      <c r="A81" s="138">
        <v>24</v>
      </c>
      <c r="B81" s="139">
        <v>25</v>
      </c>
      <c r="C81" s="140" t="s">
        <v>74</v>
      </c>
      <c r="D81" s="141" t="s">
        <v>156</v>
      </c>
      <c r="E81" s="142">
        <v>508.07</v>
      </c>
      <c r="F81" s="143" t="s">
        <v>76</v>
      </c>
      <c r="G81" s="142">
        <v>1.03</v>
      </c>
      <c r="H81" s="142" t="s">
        <v>157</v>
      </c>
      <c r="I81" s="142" t="s">
        <v>158</v>
      </c>
      <c r="J81" s="142"/>
      <c r="K81" s="142" t="s">
        <v>159</v>
      </c>
      <c r="L81" s="143" t="s">
        <v>160</v>
      </c>
      <c r="M81" s="143"/>
      <c r="N81" s="143" t="s">
        <v>81</v>
      </c>
      <c r="O81" s="143"/>
      <c r="P81" s="143"/>
      <c r="Q81" s="143"/>
      <c r="R81" s="143"/>
      <c r="S81" s="143"/>
      <c r="T81" s="143"/>
      <c r="U81" s="143"/>
      <c r="V81" s="143"/>
    </row>
    <row r="82" spans="1:22" ht="19.350000000000001" customHeight="1" x14ac:dyDescent="0.25">
      <c r="A82" s="128" t="s">
        <v>189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18.45" customHeight="1" x14ac:dyDescent="0.25">
      <c r="A83" s="130" t="s">
        <v>104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79.8" x14ac:dyDescent="0.25">
      <c r="A84" s="132">
        <v>25</v>
      </c>
      <c r="B84" s="133">
        <v>26</v>
      </c>
      <c r="C84" s="134" t="s">
        <v>170</v>
      </c>
      <c r="D84" s="135" t="s">
        <v>190</v>
      </c>
      <c r="E84" s="136">
        <v>2435.67</v>
      </c>
      <c r="F84" s="137" t="s">
        <v>172</v>
      </c>
      <c r="G84" s="136" t="s">
        <v>173</v>
      </c>
      <c r="H84" s="136" t="s">
        <v>191</v>
      </c>
      <c r="I84" s="136" t="s">
        <v>192</v>
      </c>
      <c r="J84" s="136">
        <v>1</v>
      </c>
      <c r="K84" s="136" t="s">
        <v>193</v>
      </c>
      <c r="L84" s="137" t="s">
        <v>194</v>
      </c>
      <c r="M84" s="137"/>
      <c r="N84" s="137" t="s">
        <v>81</v>
      </c>
      <c r="O84" s="137"/>
      <c r="P84" s="137"/>
      <c r="Q84" s="137"/>
      <c r="R84" s="137"/>
      <c r="S84" s="137"/>
      <c r="T84" s="137"/>
      <c r="U84" s="137"/>
      <c r="V84" s="137">
        <v>4</v>
      </c>
    </row>
    <row r="85" spans="1:22" ht="57" x14ac:dyDescent="0.25">
      <c r="A85" s="132">
        <v>26</v>
      </c>
      <c r="B85" s="133">
        <v>27</v>
      </c>
      <c r="C85" s="134" t="s">
        <v>195</v>
      </c>
      <c r="D85" s="135" t="s">
        <v>196</v>
      </c>
      <c r="E85" s="136">
        <v>50.3</v>
      </c>
      <c r="F85" s="137" t="s">
        <v>197</v>
      </c>
      <c r="G85" s="136"/>
      <c r="H85" s="136">
        <v>15</v>
      </c>
      <c r="I85" s="136" t="s">
        <v>198</v>
      </c>
      <c r="J85" s="136"/>
      <c r="K85" s="136">
        <v>40</v>
      </c>
      <c r="L85" s="137" t="s">
        <v>199</v>
      </c>
      <c r="M85" s="137"/>
      <c r="N85" s="137" t="s">
        <v>97</v>
      </c>
      <c r="O85" s="137"/>
      <c r="P85" s="137"/>
      <c r="Q85" s="137"/>
      <c r="R85" s="137"/>
      <c r="S85" s="137"/>
      <c r="T85" s="137"/>
      <c r="U85" s="137"/>
      <c r="V85" s="137"/>
    </row>
    <row r="86" spans="1:22" ht="18.45" customHeight="1" x14ac:dyDescent="0.25">
      <c r="A86" s="130" t="s">
        <v>200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57" x14ac:dyDescent="0.25">
      <c r="A87" s="132">
        <v>27</v>
      </c>
      <c r="B87" s="133">
        <v>28</v>
      </c>
      <c r="C87" s="134" t="s">
        <v>201</v>
      </c>
      <c r="D87" s="135" t="s">
        <v>202</v>
      </c>
      <c r="E87" s="136">
        <v>697.98</v>
      </c>
      <c r="F87" s="137">
        <v>688.2</v>
      </c>
      <c r="G87" s="136" t="s">
        <v>203</v>
      </c>
      <c r="H87" s="136" t="s">
        <v>204</v>
      </c>
      <c r="I87" s="136">
        <v>7</v>
      </c>
      <c r="J87" s="136"/>
      <c r="K87" s="136" t="s">
        <v>205</v>
      </c>
      <c r="L87" s="137">
        <v>76</v>
      </c>
      <c r="M87" s="137"/>
      <c r="N87" s="137" t="s">
        <v>81</v>
      </c>
      <c r="O87" s="137"/>
      <c r="P87" s="137"/>
      <c r="Q87" s="137"/>
      <c r="R87" s="137"/>
      <c r="S87" s="137"/>
      <c r="T87" s="137"/>
      <c r="U87" s="137"/>
      <c r="V87" s="137"/>
    </row>
    <row r="88" spans="1:22" ht="68.400000000000006" x14ac:dyDescent="0.25">
      <c r="A88" s="132">
        <v>28</v>
      </c>
      <c r="B88" s="133">
        <v>29</v>
      </c>
      <c r="C88" s="134" t="s">
        <v>206</v>
      </c>
      <c r="D88" s="135" t="s">
        <v>207</v>
      </c>
      <c r="E88" s="136">
        <v>922.65</v>
      </c>
      <c r="F88" s="137">
        <v>911.86</v>
      </c>
      <c r="G88" s="136" t="s">
        <v>208</v>
      </c>
      <c r="H88" s="136" t="s">
        <v>209</v>
      </c>
      <c r="I88" s="136">
        <v>28</v>
      </c>
      <c r="J88" s="136"/>
      <c r="K88" s="136" t="s">
        <v>210</v>
      </c>
      <c r="L88" s="137">
        <v>302</v>
      </c>
      <c r="M88" s="137"/>
      <c r="N88" s="137" t="s">
        <v>81</v>
      </c>
      <c r="O88" s="137"/>
      <c r="P88" s="137"/>
      <c r="Q88" s="137"/>
      <c r="R88" s="137"/>
      <c r="S88" s="137"/>
      <c r="T88" s="137"/>
      <c r="U88" s="137"/>
      <c r="V88" s="137" t="s">
        <v>211</v>
      </c>
    </row>
    <row r="89" spans="1:22" ht="18.45" customHeight="1" x14ac:dyDescent="0.25">
      <c r="A89" s="130" t="s">
        <v>212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57" x14ac:dyDescent="0.25">
      <c r="A90" s="132">
        <v>29</v>
      </c>
      <c r="B90" s="133">
        <v>30</v>
      </c>
      <c r="C90" s="134" t="s">
        <v>74</v>
      </c>
      <c r="D90" s="135" t="s">
        <v>156</v>
      </c>
      <c r="E90" s="136">
        <v>508.07</v>
      </c>
      <c r="F90" s="137" t="s">
        <v>76</v>
      </c>
      <c r="G90" s="136">
        <v>1.03</v>
      </c>
      <c r="H90" s="136" t="s">
        <v>157</v>
      </c>
      <c r="I90" s="136" t="s">
        <v>158</v>
      </c>
      <c r="J90" s="136"/>
      <c r="K90" s="136" t="s">
        <v>159</v>
      </c>
      <c r="L90" s="137" t="s">
        <v>160</v>
      </c>
      <c r="M90" s="137"/>
      <c r="N90" s="137" t="s">
        <v>81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200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79.8" x14ac:dyDescent="0.25">
      <c r="A92" s="132">
        <v>30</v>
      </c>
      <c r="B92" s="133">
        <v>33</v>
      </c>
      <c r="C92" s="134" t="s">
        <v>213</v>
      </c>
      <c r="D92" s="135" t="s">
        <v>214</v>
      </c>
      <c r="E92" s="136">
        <v>17185.23</v>
      </c>
      <c r="F92" s="137" t="s">
        <v>215</v>
      </c>
      <c r="G92" s="136" t="s">
        <v>216</v>
      </c>
      <c r="H92" s="136" t="s">
        <v>217</v>
      </c>
      <c r="I92" s="136" t="s">
        <v>218</v>
      </c>
      <c r="J92" s="136">
        <v>4</v>
      </c>
      <c r="K92" s="136" t="s">
        <v>219</v>
      </c>
      <c r="L92" s="137" t="s">
        <v>220</v>
      </c>
      <c r="M92" s="137"/>
      <c r="N92" s="137" t="s">
        <v>81</v>
      </c>
      <c r="O92" s="137"/>
      <c r="P92" s="137"/>
      <c r="Q92" s="137"/>
      <c r="R92" s="137"/>
      <c r="S92" s="137"/>
      <c r="T92" s="137"/>
      <c r="U92" s="137"/>
      <c r="V92" s="137" t="s">
        <v>221</v>
      </c>
    </row>
    <row r="93" spans="1:22" ht="34.200000000000003" x14ac:dyDescent="0.25">
      <c r="A93" s="132">
        <v>31</v>
      </c>
      <c r="B93" s="133">
        <v>34</v>
      </c>
      <c r="C93" s="134" t="s">
        <v>222</v>
      </c>
      <c r="D93" s="135" t="s">
        <v>136</v>
      </c>
      <c r="E93" s="136">
        <v>15.1</v>
      </c>
      <c r="F93" s="137" t="s">
        <v>223</v>
      </c>
      <c r="G93" s="136"/>
      <c r="H93" s="136">
        <v>30</v>
      </c>
      <c r="I93" s="136" t="s">
        <v>224</v>
      </c>
      <c r="J93" s="136"/>
      <c r="K93" s="136">
        <v>77</v>
      </c>
      <c r="L93" s="137" t="s">
        <v>225</v>
      </c>
      <c r="M93" s="137"/>
      <c r="N93" s="137" t="s">
        <v>97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226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79.8" x14ac:dyDescent="0.25">
      <c r="A95" s="132">
        <v>32</v>
      </c>
      <c r="B95" s="133">
        <v>35</v>
      </c>
      <c r="C95" s="134" t="s">
        <v>170</v>
      </c>
      <c r="D95" s="135" t="s">
        <v>99</v>
      </c>
      <c r="E95" s="136">
        <v>2435.67</v>
      </c>
      <c r="F95" s="137" t="s">
        <v>172</v>
      </c>
      <c r="G95" s="136" t="s">
        <v>173</v>
      </c>
      <c r="H95" s="136" t="s">
        <v>227</v>
      </c>
      <c r="I95" s="136" t="s">
        <v>228</v>
      </c>
      <c r="J95" s="136">
        <v>2</v>
      </c>
      <c r="K95" s="136" t="s">
        <v>229</v>
      </c>
      <c r="L95" s="137" t="s">
        <v>230</v>
      </c>
      <c r="M95" s="137"/>
      <c r="N95" s="137" t="s">
        <v>81</v>
      </c>
      <c r="O95" s="137"/>
      <c r="P95" s="137"/>
      <c r="Q95" s="137"/>
      <c r="R95" s="137"/>
      <c r="S95" s="137"/>
      <c r="T95" s="137"/>
      <c r="U95" s="137"/>
      <c r="V95" s="137">
        <v>9</v>
      </c>
    </row>
    <row r="96" spans="1:22" ht="57" x14ac:dyDescent="0.25">
      <c r="A96" s="132">
        <v>33</v>
      </c>
      <c r="B96" s="133">
        <v>36</v>
      </c>
      <c r="C96" s="134" t="s">
        <v>195</v>
      </c>
      <c r="D96" s="135" t="s">
        <v>231</v>
      </c>
      <c r="E96" s="136">
        <v>50.3</v>
      </c>
      <c r="F96" s="137" t="s">
        <v>197</v>
      </c>
      <c r="G96" s="136"/>
      <c r="H96" s="136">
        <v>10</v>
      </c>
      <c r="I96" s="136" t="s">
        <v>232</v>
      </c>
      <c r="J96" s="136"/>
      <c r="K96" s="136">
        <v>27</v>
      </c>
      <c r="L96" s="137" t="s">
        <v>233</v>
      </c>
      <c r="M96" s="137"/>
      <c r="N96" s="137" t="s">
        <v>97</v>
      </c>
      <c r="O96" s="137"/>
      <c r="P96" s="137"/>
      <c r="Q96" s="137"/>
      <c r="R96" s="137"/>
      <c r="S96" s="137"/>
      <c r="T96" s="137"/>
      <c r="U96" s="137"/>
      <c r="V96" s="137"/>
    </row>
    <row r="97" spans="1:22" ht="68.400000000000006" x14ac:dyDescent="0.25">
      <c r="A97" s="132">
        <v>34</v>
      </c>
      <c r="B97" s="133">
        <v>37</v>
      </c>
      <c r="C97" s="134" t="s">
        <v>178</v>
      </c>
      <c r="D97" s="135" t="s">
        <v>84</v>
      </c>
      <c r="E97" s="136">
        <v>1010.59</v>
      </c>
      <c r="F97" s="137" t="s">
        <v>179</v>
      </c>
      <c r="G97" s="136">
        <v>5.16</v>
      </c>
      <c r="H97" s="136" t="s">
        <v>180</v>
      </c>
      <c r="I97" s="136" t="s">
        <v>181</v>
      </c>
      <c r="J97" s="136"/>
      <c r="K97" s="136" t="s">
        <v>182</v>
      </c>
      <c r="L97" s="137" t="s">
        <v>183</v>
      </c>
      <c r="M97" s="137"/>
      <c r="N97" s="137" t="s">
        <v>81</v>
      </c>
      <c r="O97" s="137"/>
      <c r="P97" s="137"/>
      <c r="Q97" s="137"/>
      <c r="R97" s="137"/>
      <c r="S97" s="137"/>
      <c r="T97" s="137"/>
      <c r="U97" s="137"/>
      <c r="V97" s="137"/>
    </row>
    <row r="98" spans="1:22" ht="45.6" x14ac:dyDescent="0.25">
      <c r="A98" s="138">
        <v>35</v>
      </c>
      <c r="B98" s="139">
        <v>38</v>
      </c>
      <c r="C98" s="140" t="s">
        <v>184</v>
      </c>
      <c r="D98" s="141" t="s">
        <v>93</v>
      </c>
      <c r="E98" s="142">
        <v>62.35</v>
      </c>
      <c r="F98" s="143" t="s">
        <v>185</v>
      </c>
      <c r="G98" s="142"/>
      <c r="H98" s="142">
        <v>62</v>
      </c>
      <c r="I98" s="142" t="s">
        <v>186</v>
      </c>
      <c r="J98" s="142"/>
      <c r="K98" s="142">
        <v>112</v>
      </c>
      <c r="L98" s="143" t="s">
        <v>187</v>
      </c>
      <c r="M98" s="143"/>
      <c r="N98" s="143" t="s">
        <v>97</v>
      </c>
      <c r="O98" s="143"/>
      <c r="P98" s="143"/>
      <c r="Q98" s="143"/>
      <c r="R98" s="143"/>
      <c r="S98" s="143"/>
      <c r="T98" s="143"/>
      <c r="U98" s="143"/>
      <c r="V98" s="143"/>
    </row>
    <row r="99" spans="1:22" ht="19.350000000000001" customHeight="1" x14ac:dyDescent="0.25">
      <c r="A99" s="128" t="s">
        <v>234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30" t="s">
        <v>82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57" x14ac:dyDescent="0.25">
      <c r="A101" s="132">
        <v>36</v>
      </c>
      <c r="B101" s="133">
        <v>39</v>
      </c>
      <c r="C101" s="134" t="s">
        <v>74</v>
      </c>
      <c r="D101" s="135" t="s">
        <v>156</v>
      </c>
      <c r="E101" s="136">
        <v>508.07</v>
      </c>
      <c r="F101" s="137" t="s">
        <v>76</v>
      </c>
      <c r="G101" s="136">
        <v>1.03</v>
      </c>
      <c r="H101" s="136" t="s">
        <v>157</v>
      </c>
      <c r="I101" s="136" t="s">
        <v>158</v>
      </c>
      <c r="J101" s="136"/>
      <c r="K101" s="136" t="s">
        <v>159</v>
      </c>
      <c r="L101" s="137" t="s">
        <v>160</v>
      </c>
      <c r="M101" s="137"/>
      <c r="N101" s="137" t="s">
        <v>81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18.45" customHeight="1" x14ac:dyDescent="0.25">
      <c r="A102" s="130" t="s">
        <v>235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79.8" x14ac:dyDescent="0.25">
      <c r="A103" s="138">
        <v>37</v>
      </c>
      <c r="B103" s="139">
        <v>40</v>
      </c>
      <c r="C103" s="140" t="s">
        <v>213</v>
      </c>
      <c r="D103" s="141" t="s">
        <v>236</v>
      </c>
      <c r="E103" s="142">
        <v>17185.23</v>
      </c>
      <c r="F103" s="143" t="s">
        <v>215</v>
      </c>
      <c r="G103" s="142" t="s">
        <v>216</v>
      </c>
      <c r="H103" s="142" t="s">
        <v>237</v>
      </c>
      <c r="I103" s="142" t="s">
        <v>238</v>
      </c>
      <c r="J103" s="142"/>
      <c r="K103" s="142" t="s">
        <v>239</v>
      </c>
      <c r="L103" s="143" t="s">
        <v>240</v>
      </c>
      <c r="M103" s="143"/>
      <c r="N103" s="143" t="s">
        <v>81</v>
      </c>
      <c r="O103" s="143"/>
      <c r="P103" s="143"/>
      <c r="Q103" s="143"/>
      <c r="R103" s="143"/>
      <c r="S103" s="143"/>
      <c r="T103" s="143"/>
      <c r="U103" s="143"/>
      <c r="V103" s="143">
        <v>2</v>
      </c>
    </row>
    <row r="104" spans="1:22" ht="19.350000000000001" customHeight="1" x14ac:dyDescent="0.25">
      <c r="A104" s="128" t="s">
        <v>241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0" t="s">
        <v>242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57" x14ac:dyDescent="0.25">
      <c r="A106" s="132">
        <v>38</v>
      </c>
      <c r="B106" s="133">
        <v>41</v>
      </c>
      <c r="C106" s="134" t="s">
        <v>74</v>
      </c>
      <c r="D106" s="135" t="s">
        <v>156</v>
      </c>
      <c r="E106" s="136">
        <v>508.07</v>
      </c>
      <c r="F106" s="137" t="s">
        <v>76</v>
      </c>
      <c r="G106" s="136">
        <v>1.03</v>
      </c>
      <c r="H106" s="136" t="s">
        <v>157</v>
      </c>
      <c r="I106" s="136" t="s">
        <v>158</v>
      </c>
      <c r="J106" s="136"/>
      <c r="K106" s="136" t="s">
        <v>159</v>
      </c>
      <c r="L106" s="137" t="s">
        <v>160</v>
      </c>
      <c r="M106" s="137"/>
      <c r="N106" s="137" t="s">
        <v>81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18.45" customHeight="1" x14ac:dyDescent="0.25">
      <c r="A107" s="130" t="s">
        <v>243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2">
        <v>39</v>
      </c>
      <c r="B108" s="133">
        <v>42</v>
      </c>
      <c r="C108" s="134" t="s">
        <v>244</v>
      </c>
      <c r="D108" s="135" t="s">
        <v>245</v>
      </c>
      <c r="E108" s="136">
        <v>3.95</v>
      </c>
      <c r="F108" s="137">
        <v>3.95</v>
      </c>
      <c r="G108" s="136"/>
      <c r="H108" s="136"/>
      <c r="I108" s="136"/>
      <c r="J108" s="136"/>
      <c r="K108" s="136" t="s">
        <v>146</v>
      </c>
      <c r="L108" s="137">
        <v>4</v>
      </c>
      <c r="M108" s="137"/>
      <c r="N108" s="137" t="s">
        <v>81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18.45" customHeight="1" x14ac:dyDescent="0.25">
      <c r="A109" s="130" t="s">
        <v>246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</row>
    <row r="110" spans="1:22" ht="57" x14ac:dyDescent="0.25">
      <c r="A110" s="132">
        <v>40</v>
      </c>
      <c r="B110" s="133">
        <v>43</v>
      </c>
      <c r="C110" s="134" t="s">
        <v>151</v>
      </c>
      <c r="D110" s="135" t="s">
        <v>84</v>
      </c>
      <c r="E110" s="136">
        <v>317.45999999999998</v>
      </c>
      <c r="F110" s="137">
        <v>317.45999999999998</v>
      </c>
      <c r="G110" s="136"/>
      <c r="H110" s="136" t="s">
        <v>152</v>
      </c>
      <c r="I110" s="136">
        <v>3</v>
      </c>
      <c r="J110" s="136"/>
      <c r="K110" s="136" t="s">
        <v>153</v>
      </c>
      <c r="L110" s="137">
        <v>35</v>
      </c>
      <c r="M110" s="137"/>
      <c r="N110" s="137" t="s">
        <v>81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8.45" customHeight="1" x14ac:dyDescent="0.25">
      <c r="A111" s="130" t="s">
        <v>149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91.2" x14ac:dyDescent="0.25">
      <c r="A112" s="132">
        <v>41</v>
      </c>
      <c r="B112" s="133">
        <v>44</v>
      </c>
      <c r="C112" s="134" t="s">
        <v>247</v>
      </c>
      <c r="D112" s="135" t="s">
        <v>156</v>
      </c>
      <c r="E112" s="136">
        <v>4596.33</v>
      </c>
      <c r="F112" s="137" t="s">
        <v>248</v>
      </c>
      <c r="G112" s="136" t="s">
        <v>249</v>
      </c>
      <c r="H112" s="136" t="s">
        <v>250</v>
      </c>
      <c r="I112" s="136" t="s">
        <v>251</v>
      </c>
      <c r="J112" s="136">
        <v>9</v>
      </c>
      <c r="K112" s="136" t="s">
        <v>252</v>
      </c>
      <c r="L112" s="137" t="s">
        <v>253</v>
      </c>
      <c r="M112" s="137"/>
      <c r="N112" s="137" t="s">
        <v>81</v>
      </c>
      <c r="O112" s="137"/>
      <c r="P112" s="137"/>
      <c r="Q112" s="137"/>
      <c r="R112" s="137"/>
      <c r="S112" s="137"/>
      <c r="T112" s="137"/>
      <c r="U112" s="137"/>
      <c r="V112" s="137" t="s">
        <v>254</v>
      </c>
    </row>
    <row r="113" spans="1:22" ht="18.45" customHeight="1" x14ac:dyDescent="0.25">
      <c r="A113" s="130" t="s">
        <v>255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57" x14ac:dyDescent="0.25">
      <c r="A114" s="138">
        <v>42</v>
      </c>
      <c r="B114" s="139">
        <v>45</v>
      </c>
      <c r="C114" s="140" t="s">
        <v>74</v>
      </c>
      <c r="D114" s="141" t="s">
        <v>156</v>
      </c>
      <c r="E114" s="142">
        <v>508.07</v>
      </c>
      <c r="F114" s="143" t="s">
        <v>76</v>
      </c>
      <c r="G114" s="142">
        <v>1.03</v>
      </c>
      <c r="H114" s="142" t="s">
        <v>157</v>
      </c>
      <c r="I114" s="142" t="s">
        <v>158</v>
      </c>
      <c r="J114" s="142"/>
      <c r="K114" s="142" t="s">
        <v>159</v>
      </c>
      <c r="L114" s="143" t="s">
        <v>160</v>
      </c>
      <c r="M114" s="143"/>
      <c r="N114" s="143" t="s">
        <v>81</v>
      </c>
      <c r="O114" s="143"/>
      <c r="P114" s="143"/>
      <c r="Q114" s="143"/>
      <c r="R114" s="143"/>
      <c r="S114" s="143"/>
      <c r="T114" s="143"/>
      <c r="U114" s="143"/>
      <c r="V114" s="143"/>
    </row>
    <row r="115" spans="1:22" ht="19.350000000000001" customHeight="1" x14ac:dyDescent="0.25">
      <c r="A115" s="128" t="s">
        <v>256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</row>
    <row r="116" spans="1:22" ht="18.45" customHeight="1" x14ac:dyDescent="0.25">
      <c r="A116" s="130" t="s">
        <v>257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</row>
    <row r="117" spans="1:22" ht="68.400000000000006" x14ac:dyDescent="0.25">
      <c r="A117" s="132">
        <v>43</v>
      </c>
      <c r="B117" s="133">
        <v>46</v>
      </c>
      <c r="C117" s="134" t="s">
        <v>163</v>
      </c>
      <c r="D117" s="135" t="s">
        <v>258</v>
      </c>
      <c r="E117" s="136">
        <v>2250.2399999999998</v>
      </c>
      <c r="F117" s="137" t="s">
        <v>164</v>
      </c>
      <c r="G117" s="136" t="s">
        <v>165</v>
      </c>
      <c r="H117" s="136" t="s">
        <v>259</v>
      </c>
      <c r="I117" s="136" t="s">
        <v>260</v>
      </c>
      <c r="J117" s="136"/>
      <c r="K117" s="136" t="s">
        <v>261</v>
      </c>
      <c r="L117" s="137" t="s">
        <v>262</v>
      </c>
      <c r="M117" s="137"/>
      <c r="N117" s="137" t="s">
        <v>81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79.8" x14ac:dyDescent="0.25">
      <c r="A118" s="138">
        <v>44</v>
      </c>
      <c r="B118" s="139">
        <v>47</v>
      </c>
      <c r="C118" s="140" t="s">
        <v>170</v>
      </c>
      <c r="D118" s="141" t="s">
        <v>236</v>
      </c>
      <c r="E118" s="142">
        <v>2435.67</v>
      </c>
      <c r="F118" s="143" t="s">
        <v>172</v>
      </c>
      <c r="G118" s="142" t="s">
        <v>173</v>
      </c>
      <c r="H118" s="142" t="s">
        <v>263</v>
      </c>
      <c r="I118" s="142" t="s">
        <v>264</v>
      </c>
      <c r="J118" s="142"/>
      <c r="K118" s="142" t="s">
        <v>265</v>
      </c>
      <c r="L118" s="143" t="s">
        <v>266</v>
      </c>
      <c r="M118" s="143"/>
      <c r="N118" s="143" t="s">
        <v>81</v>
      </c>
      <c r="O118" s="143"/>
      <c r="P118" s="143"/>
      <c r="Q118" s="143"/>
      <c r="R118" s="143"/>
      <c r="S118" s="143"/>
      <c r="T118" s="143"/>
      <c r="U118" s="143"/>
      <c r="V118" s="143">
        <v>1</v>
      </c>
    </row>
    <row r="119" spans="1:22" ht="19.350000000000001" customHeight="1" x14ac:dyDescent="0.25">
      <c r="A119" s="128" t="s">
        <v>267</v>
      </c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</row>
    <row r="120" spans="1:22" ht="18.45" customHeight="1" x14ac:dyDescent="0.25">
      <c r="A120" s="130" t="s">
        <v>161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79.8" x14ac:dyDescent="0.25">
      <c r="A121" s="132">
        <v>45</v>
      </c>
      <c r="B121" s="133">
        <v>48</v>
      </c>
      <c r="C121" s="134" t="s">
        <v>268</v>
      </c>
      <c r="D121" s="135" t="s">
        <v>269</v>
      </c>
      <c r="E121" s="136">
        <v>6345.09</v>
      </c>
      <c r="F121" s="137" t="s">
        <v>270</v>
      </c>
      <c r="G121" s="136" t="s">
        <v>271</v>
      </c>
      <c r="H121" s="136" t="s">
        <v>272</v>
      </c>
      <c r="I121" s="136" t="s">
        <v>273</v>
      </c>
      <c r="J121" s="136"/>
      <c r="K121" s="136" t="s">
        <v>274</v>
      </c>
      <c r="L121" s="137" t="s">
        <v>275</v>
      </c>
      <c r="M121" s="137"/>
      <c r="N121" s="137" t="s">
        <v>81</v>
      </c>
      <c r="O121" s="137"/>
      <c r="P121" s="137"/>
      <c r="Q121" s="137"/>
      <c r="R121" s="137"/>
      <c r="S121" s="137"/>
      <c r="T121" s="137"/>
      <c r="U121" s="137"/>
      <c r="V121" s="137"/>
    </row>
    <row r="122" spans="1:22" ht="18.45" customHeight="1" x14ac:dyDescent="0.25">
      <c r="A122" s="130" t="s">
        <v>246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68.400000000000006" x14ac:dyDescent="0.25">
      <c r="A123" s="132">
        <v>46</v>
      </c>
      <c r="B123" s="133">
        <v>49</v>
      </c>
      <c r="C123" s="134" t="s">
        <v>276</v>
      </c>
      <c r="D123" s="135" t="s">
        <v>258</v>
      </c>
      <c r="E123" s="136">
        <v>3759.44</v>
      </c>
      <c r="F123" s="137" t="s">
        <v>277</v>
      </c>
      <c r="G123" s="136">
        <v>10.32</v>
      </c>
      <c r="H123" s="136" t="s">
        <v>278</v>
      </c>
      <c r="I123" s="136" t="s">
        <v>279</v>
      </c>
      <c r="J123" s="136"/>
      <c r="K123" s="136" t="s">
        <v>280</v>
      </c>
      <c r="L123" s="137" t="s">
        <v>281</v>
      </c>
      <c r="M123" s="137"/>
      <c r="N123" s="137" t="s">
        <v>81</v>
      </c>
      <c r="O123" s="137"/>
      <c r="P123" s="137"/>
      <c r="Q123" s="137"/>
      <c r="R123" s="137"/>
      <c r="S123" s="137"/>
      <c r="T123" s="137"/>
      <c r="U123" s="137"/>
      <c r="V123" s="137">
        <v>1</v>
      </c>
    </row>
    <row r="124" spans="1:22" ht="68.400000000000006" x14ac:dyDescent="0.25">
      <c r="A124" s="132">
        <v>47</v>
      </c>
      <c r="B124" s="133">
        <v>50</v>
      </c>
      <c r="C124" s="134" t="s">
        <v>178</v>
      </c>
      <c r="D124" s="135" t="s">
        <v>99</v>
      </c>
      <c r="E124" s="136">
        <v>1010.59</v>
      </c>
      <c r="F124" s="137" t="s">
        <v>179</v>
      </c>
      <c r="G124" s="136">
        <v>5.16</v>
      </c>
      <c r="H124" s="136" t="s">
        <v>282</v>
      </c>
      <c r="I124" s="136" t="s">
        <v>283</v>
      </c>
      <c r="J124" s="136"/>
      <c r="K124" s="136" t="s">
        <v>284</v>
      </c>
      <c r="L124" s="137" t="s">
        <v>285</v>
      </c>
      <c r="M124" s="137"/>
      <c r="N124" s="137" t="s">
        <v>81</v>
      </c>
      <c r="O124" s="137"/>
      <c r="P124" s="137"/>
      <c r="Q124" s="137"/>
      <c r="R124" s="137"/>
      <c r="S124" s="137"/>
      <c r="T124" s="137"/>
      <c r="U124" s="137"/>
      <c r="V124" s="137">
        <v>1</v>
      </c>
    </row>
    <row r="125" spans="1:22" ht="45.6" x14ac:dyDescent="0.25">
      <c r="A125" s="132">
        <v>48</v>
      </c>
      <c r="B125" s="133">
        <v>51</v>
      </c>
      <c r="C125" s="134" t="s">
        <v>184</v>
      </c>
      <c r="D125" s="135" t="s">
        <v>286</v>
      </c>
      <c r="E125" s="136">
        <v>62.35</v>
      </c>
      <c r="F125" s="137" t="s">
        <v>185</v>
      </c>
      <c r="G125" s="136"/>
      <c r="H125" s="136">
        <v>187</v>
      </c>
      <c r="I125" s="136" t="s">
        <v>287</v>
      </c>
      <c r="J125" s="136"/>
      <c r="K125" s="136">
        <v>335</v>
      </c>
      <c r="L125" s="137" t="s">
        <v>288</v>
      </c>
      <c r="M125" s="137"/>
      <c r="N125" s="137" t="s">
        <v>97</v>
      </c>
      <c r="O125" s="137"/>
      <c r="P125" s="137"/>
      <c r="Q125" s="137"/>
      <c r="R125" s="137"/>
      <c r="S125" s="137"/>
      <c r="T125" s="137"/>
      <c r="U125" s="137"/>
      <c r="V125" s="137"/>
    </row>
    <row r="126" spans="1:22" ht="57" x14ac:dyDescent="0.25">
      <c r="A126" s="138">
        <v>49</v>
      </c>
      <c r="B126" s="139">
        <v>52</v>
      </c>
      <c r="C126" s="140" t="s">
        <v>289</v>
      </c>
      <c r="D126" s="141" t="s">
        <v>290</v>
      </c>
      <c r="E126" s="142">
        <v>1010.59</v>
      </c>
      <c r="F126" s="143" t="s">
        <v>179</v>
      </c>
      <c r="G126" s="142">
        <v>5.16</v>
      </c>
      <c r="H126" s="142" t="s">
        <v>291</v>
      </c>
      <c r="I126" s="142" t="s">
        <v>292</v>
      </c>
      <c r="J126" s="142"/>
      <c r="K126" s="142" t="s">
        <v>293</v>
      </c>
      <c r="L126" s="143" t="s">
        <v>294</v>
      </c>
      <c r="M126" s="143"/>
      <c r="N126" s="143" t="s">
        <v>81</v>
      </c>
      <c r="O126" s="143"/>
      <c r="P126" s="143"/>
      <c r="Q126" s="143"/>
      <c r="R126" s="143"/>
      <c r="S126" s="143"/>
      <c r="T126" s="143"/>
      <c r="U126" s="143"/>
      <c r="V126" s="143">
        <v>1</v>
      </c>
    </row>
    <row r="127" spans="1:22" ht="19.350000000000001" customHeight="1" x14ac:dyDescent="0.25">
      <c r="A127" s="128" t="s">
        <v>295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</row>
    <row r="128" spans="1:22" ht="18.45" customHeight="1" x14ac:dyDescent="0.25">
      <c r="A128" s="130" t="s">
        <v>296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</row>
    <row r="129" spans="1:22" ht="68.400000000000006" x14ac:dyDescent="0.25">
      <c r="A129" s="132">
        <v>50</v>
      </c>
      <c r="B129" s="133">
        <v>53</v>
      </c>
      <c r="C129" s="134" t="s">
        <v>163</v>
      </c>
      <c r="D129" s="135" t="s">
        <v>84</v>
      </c>
      <c r="E129" s="136">
        <v>2250.2399999999998</v>
      </c>
      <c r="F129" s="137" t="s">
        <v>164</v>
      </c>
      <c r="G129" s="136" t="s">
        <v>165</v>
      </c>
      <c r="H129" s="136" t="s">
        <v>166</v>
      </c>
      <c r="I129" s="136" t="s">
        <v>167</v>
      </c>
      <c r="J129" s="136"/>
      <c r="K129" s="136" t="s">
        <v>168</v>
      </c>
      <c r="L129" s="137" t="s">
        <v>169</v>
      </c>
      <c r="M129" s="137"/>
      <c r="N129" s="137" t="s">
        <v>81</v>
      </c>
      <c r="O129" s="137"/>
      <c r="P129" s="137"/>
      <c r="Q129" s="137"/>
      <c r="R129" s="137"/>
      <c r="S129" s="137"/>
      <c r="T129" s="137"/>
      <c r="U129" s="137"/>
      <c r="V129" s="137"/>
    </row>
    <row r="130" spans="1:22" ht="79.8" x14ac:dyDescent="0.25">
      <c r="A130" s="132">
        <v>51</v>
      </c>
      <c r="B130" s="133">
        <v>54</v>
      </c>
      <c r="C130" s="134" t="s">
        <v>170</v>
      </c>
      <c r="D130" s="135" t="s">
        <v>84</v>
      </c>
      <c r="E130" s="136">
        <v>2435.67</v>
      </c>
      <c r="F130" s="137" t="s">
        <v>172</v>
      </c>
      <c r="G130" s="136" t="s">
        <v>173</v>
      </c>
      <c r="H130" s="136" t="s">
        <v>297</v>
      </c>
      <c r="I130" s="136" t="s">
        <v>298</v>
      </c>
      <c r="J130" s="136">
        <v>1</v>
      </c>
      <c r="K130" s="136" t="s">
        <v>299</v>
      </c>
      <c r="L130" s="137" t="s">
        <v>300</v>
      </c>
      <c r="M130" s="137"/>
      <c r="N130" s="137" t="s">
        <v>81</v>
      </c>
      <c r="O130" s="137"/>
      <c r="P130" s="137"/>
      <c r="Q130" s="137"/>
      <c r="R130" s="137"/>
      <c r="S130" s="137"/>
      <c r="T130" s="137"/>
      <c r="U130" s="137"/>
      <c r="V130" s="137">
        <v>3</v>
      </c>
    </row>
    <row r="131" spans="1:22" ht="18.45" customHeight="1" x14ac:dyDescent="0.25">
      <c r="A131" s="130" t="s">
        <v>301</v>
      </c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</row>
    <row r="132" spans="1:22" ht="68.400000000000006" x14ac:dyDescent="0.25">
      <c r="A132" s="132">
        <v>52</v>
      </c>
      <c r="B132" s="133">
        <v>55</v>
      </c>
      <c r="C132" s="134" t="s">
        <v>118</v>
      </c>
      <c r="D132" s="135" t="s">
        <v>302</v>
      </c>
      <c r="E132" s="136">
        <v>13.69</v>
      </c>
      <c r="F132" s="137">
        <v>13.69</v>
      </c>
      <c r="G132" s="136"/>
      <c r="H132" s="136" t="s">
        <v>303</v>
      </c>
      <c r="I132" s="136">
        <v>12</v>
      </c>
      <c r="J132" s="136"/>
      <c r="K132" s="136" t="s">
        <v>304</v>
      </c>
      <c r="L132" s="137">
        <v>136</v>
      </c>
      <c r="M132" s="137"/>
      <c r="N132" s="137" t="s">
        <v>81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18.45" customHeight="1" x14ac:dyDescent="0.25">
      <c r="A133" s="130" t="s">
        <v>242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</row>
    <row r="134" spans="1:22" ht="68.400000000000006" x14ac:dyDescent="0.25">
      <c r="A134" s="132">
        <v>53</v>
      </c>
      <c r="B134" s="133">
        <v>56</v>
      </c>
      <c r="C134" s="134" t="s">
        <v>118</v>
      </c>
      <c r="D134" s="135" t="s">
        <v>305</v>
      </c>
      <c r="E134" s="136">
        <v>13.69</v>
      </c>
      <c r="F134" s="137">
        <v>13.69</v>
      </c>
      <c r="G134" s="136"/>
      <c r="H134" s="136" t="s">
        <v>306</v>
      </c>
      <c r="I134" s="136">
        <v>6</v>
      </c>
      <c r="J134" s="136"/>
      <c r="K134" s="136" t="s">
        <v>307</v>
      </c>
      <c r="L134" s="137">
        <v>68</v>
      </c>
      <c r="M134" s="137"/>
      <c r="N134" s="137" t="s">
        <v>81</v>
      </c>
      <c r="O134" s="137"/>
      <c r="P134" s="137"/>
      <c r="Q134" s="137"/>
      <c r="R134" s="137"/>
      <c r="S134" s="137"/>
      <c r="T134" s="137"/>
      <c r="U134" s="137"/>
      <c r="V134" s="137"/>
    </row>
    <row r="135" spans="1:22" ht="68.400000000000006" x14ac:dyDescent="0.25">
      <c r="A135" s="132">
        <v>54</v>
      </c>
      <c r="B135" s="133">
        <v>57</v>
      </c>
      <c r="C135" s="134" t="s">
        <v>178</v>
      </c>
      <c r="D135" s="135" t="s">
        <v>84</v>
      </c>
      <c r="E135" s="136">
        <v>1010.59</v>
      </c>
      <c r="F135" s="137" t="s">
        <v>179</v>
      </c>
      <c r="G135" s="136">
        <v>5.16</v>
      </c>
      <c r="H135" s="136" t="s">
        <v>180</v>
      </c>
      <c r="I135" s="136" t="s">
        <v>181</v>
      </c>
      <c r="J135" s="136"/>
      <c r="K135" s="136" t="s">
        <v>182</v>
      </c>
      <c r="L135" s="137" t="s">
        <v>183</v>
      </c>
      <c r="M135" s="137"/>
      <c r="N135" s="137" t="s">
        <v>81</v>
      </c>
      <c r="O135" s="137"/>
      <c r="P135" s="137"/>
      <c r="Q135" s="137"/>
      <c r="R135" s="137"/>
      <c r="S135" s="137"/>
      <c r="T135" s="137"/>
      <c r="U135" s="137"/>
      <c r="V135" s="137"/>
    </row>
    <row r="136" spans="1:22" ht="45.6" x14ac:dyDescent="0.25">
      <c r="A136" s="132">
        <v>55</v>
      </c>
      <c r="B136" s="133">
        <v>58</v>
      </c>
      <c r="C136" s="134" t="s">
        <v>92</v>
      </c>
      <c r="D136" s="135" t="s">
        <v>93</v>
      </c>
      <c r="E136" s="136">
        <v>29.3</v>
      </c>
      <c r="F136" s="137" t="s">
        <v>94</v>
      </c>
      <c r="G136" s="136"/>
      <c r="H136" s="136">
        <v>29</v>
      </c>
      <c r="I136" s="136" t="s">
        <v>95</v>
      </c>
      <c r="J136" s="136"/>
      <c r="K136" s="136">
        <v>75</v>
      </c>
      <c r="L136" s="137" t="s">
        <v>96</v>
      </c>
      <c r="M136" s="137"/>
      <c r="N136" s="137" t="s">
        <v>97</v>
      </c>
      <c r="O136" s="137"/>
      <c r="P136" s="137"/>
      <c r="Q136" s="137"/>
      <c r="R136" s="137"/>
      <c r="S136" s="137"/>
      <c r="T136" s="137"/>
      <c r="U136" s="137"/>
      <c r="V136" s="137"/>
    </row>
    <row r="137" spans="1:22" ht="18.45" customHeight="1" x14ac:dyDescent="0.25">
      <c r="A137" s="130" t="s">
        <v>149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</row>
    <row r="138" spans="1:22" ht="79.8" x14ac:dyDescent="0.25">
      <c r="A138" s="132">
        <v>56</v>
      </c>
      <c r="B138" s="133">
        <v>59</v>
      </c>
      <c r="C138" s="134" t="s">
        <v>308</v>
      </c>
      <c r="D138" s="135" t="s">
        <v>309</v>
      </c>
      <c r="E138" s="136">
        <v>1078.74</v>
      </c>
      <c r="F138" s="137" t="s">
        <v>310</v>
      </c>
      <c r="G138" s="136">
        <v>195.41</v>
      </c>
      <c r="H138" s="136" t="s">
        <v>311</v>
      </c>
      <c r="I138" s="136">
        <v>1</v>
      </c>
      <c r="J138" s="136"/>
      <c r="K138" s="136" t="s">
        <v>312</v>
      </c>
      <c r="L138" s="137">
        <v>4</v>
      </c>
      <c r="M138" s="137"/>
      <c r="N138" s="137" t="s">
        <v>81</v>
      </c>
      <c r="O138" s="137"/>
      <c r="P138" s="137"/>
      <c r="Q138" s="137"/>
      <c r="R138" s="137"/>
      <c r="S138" s="137"/>
      <c r="T138" s="137"/>
      <c r="U138" s="137"/>
      <c r="V138" s="137">
        <v>1</v>
      </c>
    </row>
    <row r="139" spans="1:22" ht="34.200000000000003" x14ac:dyDescent="0.25">
      <c r="A139" s="132">
        <v>57</v>
      </c>
      <c r="B139" s="133">
        <v>60</v>
      </c>
      <c r="C139" s="134" t="s">
        <v>112</v>
      </c>
      <c r="D139" s="135" t="s">
        <v>313</v>
      </c>
      <c r="E139" s="136">
        <v>26.3</v>
      </c>
      <c r="F139" s="137" t="s">
        <v>114</v>
      </c>
      <c r="G139" s="136"/>
      <c r="H139" s="136">
        <v>13</v>
      </c>
      <c r="I139" s="136" t="s">
        <v>314</v>
      </c>
      <c r="J139" s="136"/>
      <c r="K139" s="136">
        <v>60</v>
      </c>
      <c r="L139" s="137" t="s">
        <v>315</v>
      </c>
      <c r="M139" s="137"/>
      <c r="N139" s="137" t="s">
        <v>97</v>
      </c>
      <c r="O139" s="137"/>
      <c r="P139" s="137"/>
      <c r="Q139" s="137"/>
      <c r="R139" s="137"/>
      <c r="S139" s="137"/>
      <c r="T139" s="137"/>
      <c r="U139" s="137"/>
      <c r="V139" s="137"/>
    </row>
    <row r="140" spans="1:22" ht="18.45" customHeight="1" x14ac:dyDescent="0.25">
      <c r="A140" s="130" t="s">
        <v>98</v>
      </c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</row>
    <row r="141" spans="1:22" ht="68.400000000000006" x14ac:dyDescent="0.25">
      <c r="A141" s="138">
        <v>58</v>
      </c>
      <c r="B141" s="139">
        <v>61</v>
      </c>
      <c r="C141" s="140" t="s">
        <v>118</v>
      </c>
      <c r="D141" s="141" t="s">
        <v>305</v>
      </c>
      <c r="E141" s="142">
        <v>13.69</v>
      </c>
      <c r="F141" s="143">
        <v>13.69</v>
      </c>
      <c r="G141" s="142"/>
      <c r="H141" s="142" t="s">
        <v>306</v>
      </c>
      <c r="I141" s="142">
        <v>6</v>
      </c>
      <c r="J141" s="142"/>
      <c r="K141" s="142" t="s">
        <v>307</v>
      </c>
      <c r="L141" s="143">
        <v>68</v>
      </c>
      <c r="M141" s="143"/>
      <c r="N141" s="143" t="s">
        <v>81</v>
      </c>
      <c r="O141" s="143"/>
      <c r="P141" s="143"/>
      <c r="Q141" s="143"/>
      <c r="R141" s="143"/>
      <c r="S141" s="143"/>
      <c r="T141" s="143"/>
      <c r="U141" s="143"/>
      <c r="V141" s="143"/>
    </row>
    <row r="142" spans="1:22" ht="19.350000000000001" customHeight="1" x14ac:dyDescent="0.25">
      <c r="A142" s="128" t="s">
        <v>316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</row>
    <row r="143" spans="1:22" ht="18.45" customHeight="1" x14ac:dyDescent="0.25">
      <c r="A143" s="130" t="s">
        <v>317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</row>
    <row r="144" spans="1:22" ht="68.400000000000006" x14ac:dyDescent="0.25">
      <c r="A144" s="132">
        <v>59</v>
      </c>
      <c r="B144" s="133">
        <v>62</v>
      </c>
      <c r="C144" s="134" t="s">
        <v>118</v>
      </c>
      <c r="D144" s="135" t="s">
        <v>302</v>
      </c>
      <c r="E144" s="136">
        <v>13.69</v>
      </c>
      <c r="F144" s="137">
        <v>13.69</v>
      </c>
      <c r="G144" s="136"/>
      <c r="H144" s="136" t="s">
        <v>303</v>
      </c>
      <c r="I144" s="136">
        <v>12</v>
      </c>
      <c r="J144" s="136"/>
      <c r="K144" s="136" t="s">
        <v>304</v>
      </c>
      <c r="L144" s="137">
        <v>136</v>
      </c>
      <c r="M144" s="137"/>
      <c r="N144" s="137" t="s">
        <v>81</v>
      </c>
      <c r="O144" s="137"/>
      <c r="P144" s="137"/>
      <c r="Q144" s="137"/>
      <c r="R144" s="137"/>
      <c r="S144" s="137"/>
      <c r="T144" s="137"/>
      <c r="U144" s="137"/>
      <c r="V144" s="137"/>
    </row>
    <row r="145" spans="1:22" ht="18.45" customHeight="1" x14ac:dyDescent="0.25">
      <c r="A145" s="130" t="s">
        <v>162</v>
      </c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</row>
    <row r="146" spans="1:22" ht="79.8" x14ac:dyDescent="0.25">
      <c r="A146" s="132">
        <v>60</v>
      </c>
      <c r="B146" s="133">
        <v>63</v>
      </c>
      <c r="C146" s="134" t="s">
        <v>170</v>
      </c>
      <c r="D146" s="135" t="s">
        <v>318</v>
      </c>
      <c r="E146" s="136">
        <v>2435.67</v>
      </c>
      <c r="F146" s="137" t="s">
        <v>172</v>
      </c>
      <c r="G146" s="136" t="s">
        <v>173</v>
      </c>
      <c r="H146" s="136" t="s">
        <v>319</v>
      </c>
      <c r="I146" s="136" t="s">
        <v>320</v>
      </c>
      <c r="J146" s="136"/>
      <c r="K146" s="136" t="s">
        <v>321</v>
      </c>
      <c r="L146" s="137" t="s">
        <v>322</v>
      </c>
      <c r="M146" s="137"/>
      <c r="N146" s="137" t="s">
        <v>81</v>
      </c>
      <c r="O146" s="137"/>
      <c r="P146" s="137"/>
      <c r="Q146" s="137"/>
      <c r="R146" s="137"/>
      <c r="S146" s="137"/>
      <c r="T146" s="137"/>
      <c r="U146" s="137"/>
      <c r="V146" s="137">
        <v>2</v>
      </c>
    </row>
    <row r="147" spans="1:22" ht="68.400000000000006" x14ac:dyDescent="0.25">
      <c r="A147" s="132">
        <v>61</v>
      </c>
      <c r="B147" s="133">
        <v>64</v>
      </c>
      <c r="C147" s="134" t="s">
        <v>163</v>
      </c>
      <c r="D147" s="135" t="s">
        <v>258</v>
      </c>
      <c r="E147" s="136">
        <v>2250.2399999999998</v>
      </c>
      <c r="F147" s="137" t="s">
        <v>164</v>
      </c>
      <c r="G147" s="136" t="s">
        <v>165</v>
      </c>
      <c r="H147" s="136" t="s">
        <v>259</v>
      </c>
      <c r="I147" s="136" t="s">
        <v>260</v>
      </c>
      <c r="J147" s="136"/>
      <c r="K147" s="136" t="s">
        <v>261</v>
      </c>
      <c r="L147" s="137" t="s">
        <v>262</v>
      </c>
      <c r="M147" s="137"/>
      <c r="N147" s="137" t="s">
        <v>81</v>
      </c>
      <c r="O147" s="137"/>
      <c r="P147" s="137"/>
      <c r="Q147" s="137"/>
      <c r="R147" s="137"/>
      <c r="S147" s="137"/>
      <c r="T147" s="137"/>
      <c r="U147" s="137"/>
      <c r="V147" s="137"/>
    </row>
    <row r="148" spans="1:22" ht="18.45" customHeight="1" x14ac:dyDescent="0.25">
      <c r="A148" s="130" t="s">
        <v>317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68.400000000000006" x14ac:dyDescent="0.25">
      <c r="A149" s="132">
        <v>62</v>
      </c>
      <c r="B149" s="133">
        <v>65</v>
      </c>
      <c r="C149" s="134" t="s">
        <v>118</v>
      </c>
      <c r="D149" s="135" t="s">
        <v>302</v>
      </c>
      <c r="E149" s="136">
        <v>13.69</v>
      </c>
      <c r="F149" s="137">
        <v>13.69</v>
      </c>
      <c r="G149" s="136"/>
      <c r="H149" s="136" t="s">
        <v>303</v>
      </c>
      <c r="I149" s="136">
        <v>12</v>
      </c>
      <c r="J149" s="136"/>
      <c r="K149" s="136" t="s">
        <v>304</v>
      </c>
      <c r="L149" s="137">
        <v>136</v>
      </c>
      <c r="M149" s="137"/>
      <c r="N149" s="137" t="s">
        <v>81</v>
      </c>
      <c r="O149" s="137"/>
      <c r="P149" s="137"/>
      <c r="Q149" s="137"/>
      <c r="R149" s="137"/>
      <c r="S149" s="137"/>
      <c r="T149" s="137"/>
      <c r="U149" s="137"/>
      <c r="V149" s="137"/>
    </row>
    <row r="150" spans="1:22" ht="18.45" customHeight="1" x14ac:dyDescent="0.25">
      <c r="A150" s="130" t="s">
        <v>323</v>
      </c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</row>
    <row r="151" spans="1:22" ht="68.400000000000006" x14ac:dyDescent="0.25">
      <c r="A151" s="132">
        <v>63</v>
      </c>
      <c r="B151" s="133">
        <v>66</v>
      </c>
      <c r="C151" s="134" t="s">
        <v>118</v>
      </c>
      <c r="D151" s="135" t="s">
        <v>305</v>
      </c>
      <c r="E151" s="136">
        <v>13.69</v>
      </c>
      <c r="F151" s="137">
        <v>13.69</v>
      </c>
      <c r="G151" s="136"/>
      <c r="H151" s="136" t="s">
        <v>306</v>
      </c>
      <c r="I151" s="136">
        <v>6</v>
      </c>
      <c r="J151" s="136"/>
      <c r="K151" s="136" t="s">
        <v>307</v>
      </c>
      <c r="L151" s="137">
        <v>68</v>
      </c>
      <c r="M151" s="137"/>
      <c r="N151" s="137" t="s">
        <v>81</v>
      </c>
      <c r="O151" s="137"/>
      <c r="P151" s="137"/>
      <c r="Q151" s="137"/>
      <c r="R151" s="137"/>
      <c r="S151" s="137"/>
      <c r="T151" s="137"/>
      <c r="U151" s="137"/>
      <c r="V151" s="137"/>
    </row>
    <row r="152" spans="1:22" ht="79.8" x14ac:dyDescent="0.25">
      <c r="A152" s="132">
        <v>64</v>
      </c>
      <c r="B152" s="133">
        <v>67</v>
      </c>
      <c r="C152" s="134" t="s">
        <v>170</v>
      </c>
      <c r="D152" s="135" t="s">
        <v>99</v>
      </c>
      <c r="E152" s="136">
        <v>2435.67</v>
      </c>
      <c r="F152" s="137" t="s">
        <v>172</v>
      </c>
      <c r="G152" s="136" t="s">
        <v>173</v>
      </c>
      <c r="H152" s="136" t="s">
        <v>227</v>
      </c>
      <c r="I152" s="136" t="s">
        <v>228</v>
      </c>
      <c r="J152" s="136">
        <v>2</v>
      </c>
      <c r="K152" s="136" t="s">
        <v>229</v>
      </c>
      <c r="L152" s="137" t="s">
        <v>230</v>
      </c>
      <c r="M152" s="137"/>
      <c r="N152" s="137" t="s">
        <v>81</v>
      </c>
      <c r="O152" s="137"/>
      <c r="P152" s="137"/>
      <c r="Q152" s="137"/>
      <c r="R152" s="137"/>
      <c r="S152" s="137"/>
      <c r="T152" s="137"/>
      <c r="U152" s="137"/>
      <c r="V152" s="137">
        <v>9</v>
      </c>
    </row>
    <row r="153" spans="1:22" ht="18.45" customHeight="1" x14ac:dyDescent="0.25">
      <c r="A153" s="130" t="s">
        <v>242</v>
      </c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</row>
    <row r="154" spans="1:22" ht="68.400000000000006" x14ac:dyDescent="0.25">
      <c r="A154" s="132">
        <v>65</v>
      </c>
      <c r="B154" s="133">
        <v>68</v>
      </c>
      <c r="C154" s="134" t="s">
        <v>118</v>
      </c>
      <c r="D154" s="135" t="s">
        <v>305</v>
      </c>
      <c r="E154" s="136">
        <v>13.69</v>
      </c>
      <c r="F154" s="137">
        <v>13.69</v>
      </c>
      <c r="G154" s="136"/>
      <c r="H154" s="136" t="s">
        <v>306</v>
      </c>
      <c r="I154" s="136">
        <v>6</v>
      </c>
      <c r="J154" s="136"/>
      <c r="K154" s="136" t="s">
        <v>307</v>
      </c>
      <c r="L154" s="137">
        <v>68</v>
      </c>
      <c r="M154" s="137"/>
      <c r="N154" s="137" t="s">
        <v>81</v>
      </c>
      <c r="O154" s="137"/>
      <c r="P154" s="137"/>
      <c r="Q154" s="137"/>
      <c r="R154" s="137"/>
      <c r="S154" s="137"/>
      <c r="T154" s="137"/>
      <c r="U154" s="137"/>
      <c r="V154" s="137"/>
    </row>
    <row r="155" spans="1:22" ht="18.45" customHeight="1" x14ac:dyDescent="0.25">
      <c r="A155" s="130" t="s">
        <v>324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</row>
    <row r="156" spans="1:22" ht="68.400000000000006" x14ac:dyDescent="0.25">
      <c r="A156" s="132">
        <v>66</v>
      </c>
      <c r="B156" s="133">
        <v>69</v>
      </c>
      <c r="C156" s="134" t="s">
        <v>118</v>
      </c>
      <c r="D156" s="135" t="s">
        <v>302</v>
      </c>
      <c r="E156" s="136">
        <v>13.69</v>
      </c>
      <c r="F156" s="137">
        <v>13.69</v>
      </c>
      <c r="G156" s="136"/>
      <c r="H156" s="136" t="s">
        <v>303</v>
      </c>
      <c r="I156" s="136">
        <v>12</v>
      </c>
      <c r="J156" s="136"/>
      <c r="K156" s="136" t="s">
        <v>304</v>
      </c>
      <c r="L156" s="137">
        <v>136</v>
      </c>
      <c r="M156" s="137"/>
      <c r="N156" s="137" t="s">
        <v>81</v>
      </c>
      <c r="O156" s="137"/>
      <c r="P156" s="137"/>
      <c r="Q156" s="137"/>
      <c r="R156" s="137"/>
      <c r="S156" s="137"/>
      <c r="T156" s="137"/>
      <c r="U156" s="137"/>
      <c r="V156" s="137"/>
    </row>
    <row r="157" spans="1:22" ht="79.8" x14ac:dyDescent="0.25">
      <c r="A157" s="132">
        <v>67</v>
      </c>
      <c r="B157" s="133">
        <v>70</v>
      </c>
      <c r="C157" s="134" t="s">
        <v>170</v>
      </c>
      <c r="D157" s="135" t="s">
        <v>325</v>
      </c>
      <c r="E157" s="136">
        <v>2435.67</v>
      </c>
      <c r="F157" s="137" t="s">
        <v>172</v>
      </c>
      <c r="G157" s="136" t="s">
        <v>173</v>
      </c>
      <c r="H157" s="136" t="s">
        <v>120</v>
      </c>
      <c r="I157" s="136" t="s">
        <v>211</v>
      </c>
      <c r="J157" s="136"/>
      <c r="K157" s="136" t="s">
        <v>326</v>
      </c>
      <c r="L157" s="137" t="s">
        <v>327</v>
      </c>
      <c r="M157" s="137"/>
      <c r="N157" s="137" t="s">
        <v>81</v>
      </c>
      <c r="O157" s="137"/>
      <c r="P157" s="137"/>
      <c r="Q157" s="137"/>
      <c r="R157" s="137"/>
      <c r="S157" s="137"/>
      <c r="T157" s="137"/>
      <c r="U157" s="137"/>
      <c r="V157" s="137"/>
    </row>
    <row r="158" spans="1:22" ht="57" x14ac:dyDescent="0.25">
      <c r="A158" s="132">
        <v>68</v>
      </c>
      <c r="B158" s="133">
        <v>71</v>
      </c>
      <c r="C158" s="134" t="s">
        <v>195</v>
      </c>
      <c r="D158" s="135" t="s">
        <v>328</v>
      </c>
      <c r="E158" s="136">
        <v>50.3</v>
      </c>
      <c r="F158" s="137" t="s">
        <v>197</v>
      </c>
      <c r="G158" s="136"/>
      <c r="H158" s="136">
        <v>5</v>
      </c>
      <c r="I158" s="136" t="s">
        <v>142</v>
      </c>
      <c r="J158" s="136"/>
      <c r="K158" s="136">
        <v>13</v>
      </c>
      <c r="L158" s="137" t="s">
        <v>314</v>
      </c>
      <c r="M158" s="137"/>
      <c r="N158" s="137" t="s">
        <v>97</v>
      </c>
      <c r="O158" s="137"/>
      <c r="P158" s="137"/>
      <c r="Q158" s="137"/>
      <c r="R158" s="137"/>
      <c r="S158" s="137"/>
      <c r="T158" s="137"/>
      <c r="U158" s="137"/>
      <c r="V158" s="137"/>
    </row>
    <row r="159" spans="1:22" ht="18.45" customHeight="1" x14ac:dyDescent="0.25">
      <c r="A159" s="130" t="s">
        <v>329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</row>
    <row r="160" spans="1:22" ht="57" x14ac:dyDescent="0.25">
      <c r="A160" s="132">
        <v>69</v>
      </c>
      <c r="B160" s="133">
        <v>72</v>
      </c>
      <c r="C160" s="134" t="s">
        <v>74</v>
      </c>
      <c r="D160" s="135" t="s">
        <v>156</v>
      </c>
      <c r="E160" s="136">
        <v>508.07</v>
      </c>
      <c r="F160" s="137" t="s">
        <v>76</v>
      </c>
      <c r="G160" s="136">
        <v>1.03</v>
      </c>
      <c r="H160" s="136" t="s">
        <v>157</v>
      </c>
      <c r="I160" s="136" t="s">
        <v>158</v>
      </c>
      <c r="J160" s="136"/>
      <c r="K160" s="136" t="s">
        <v>159</v>
      </c>
      <c r="L160" s="137" t="s">
        <v>160</v>
      </c>
      <c r="M160" s="137"/>
      <c r="N160" s="137" t="s">
        <v>81</v>
      </c>
      <c r="O160" s="137"/>
      <c r="P160" s="137"/>
      <c r="Q160" s="137"/>
      <c r="R160" s="137"/>
      <c r="S160" s="137"/>
      <c r="T160" s="137"/>
      <c r="U160" s="137"/>
      <c r="V160" s="137"/>
    </row>
    <row r="161" spans="1:22" ht="18.45" customHeight="1" x14ac:dyDescent="0.25">
      <c r="A161" s="130" t="s">
        <v>330</v>
      </c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</row>
    <row r="162" spans="1:22" ht="79.8" x14ac:dyDescent="0.25">
      <c r="A162" s="132">
        <v>70</v>
      </c>
      <c r="B162" s="133">
        <v>73</v>
      </c>
      <c r="C162" s="134" t="s">
        <v>308</v>
      </c>
      <c r="D162" s="135" t="s">
        <v>309</v>
      </c>
      <c r="E162" s="136">
        <v>1078.74</v>
      </c>
      <c r="F162" s="137" t="s">
        <v>310</v>
      </c>
      <c r="G162" s="136">
        <v>195.41</v>
      </c>
      <c r="H162" s="136" t="s">
        <v>311</v>
      </c>
      <c r="I162" s="136">
        <v>1</v>
      </c>
      <c r="J162" s="136"/>
      <c r="K162" s="136" t="s">
        <v>312</v>
      </c>
      <c r="L162" s="137">
        <v>4</v>
      </c>
      <c r="M162" s="137"/>
      <c r="N162" s="137" t="s">
        <v>81</v>
      </c>
      <c r="O162" s="137"/>
      <c r="P162" s="137"/>
      <c r="Q162" s="137"/>
      <c r="R162" s="137"/>
      <c r="S162" s="137"/>
      <c r="T162" s="137"/>
      <c r="U162" s="137"/>
      <c r="V162" s="137">
        <v>1</v>
      </c>
    </row>
    <row r="163" spans="1:22" ht="34.200000000000003" x14ac:dyDescent="0.25">
      <c r="A163" s="132">
        <v>71</v>
      </c>
      <c r="B163" s="133">
        <v>74</v>
      </c>
      <c r="C163" s="134" t="s">
        <v>112</v>
      </c>
      <c r="D163" s="135" t="s">
        <v>313</v>
      </c>
      <c r="E163" s="136">
        <v>26.3</v>
      </c>
      <c r="F163" s="137" t="s">
        <v>114</v>
      </c>
      <c r="G163" s="136"/>
      <c r="H163" s="136">
        <v>13</v>
      </c>
      <c r="I163" s="136" t="s">
        <v>314</v>
      </c>
      <c r="J163" s="136"/>
      <c r="K163" s="136">
        <v>60</v>
      </c>
      <c r="L163" s="137" t="s">
        <v>315</v>
      </c>
      <c r="M163" s="137"/>
      <c r="N163" s="137" t="s">
        <v>97</v>
      </c>
      <c r="O163" s="137"/>
      <c r="P163" s="137"/>
      <c r="Q163" s="137"/>
      <c r="R163" s="137"/>
      <c r="S163" s="137"/>
      <c r="T163" s="137"/>
      <c r="U163" s="137"/>
      <c r="V163" s="137"/>
    </row>
    <row r="164" spans="1:22" ht="34.200000000000003" x14ac:dyDescent="0.25">
      <c r="A164" s="132">
        <v>72</v>
      </c>
      <c r="B164" s="133">
        <v>75</v>
      </c>
      <c r="C164" s="134" t="s">
        <v>331</v>
      </c>
      <c r="D164" s="135" t="s">
        <v>332</v>
      </c>
      <c r="E164" s="136">
        <v>12.12</v>
      </c>
      <c r="F164" s="137" t="s">
        <v>333</v>
      </c>
      <c r="G164" s="136"/>
      <c r="H164" s="136">
        <v>2</v>
      </c>
      <c r="I164" s="136" t="s">
        <v>334</v>
      </c>
      <c r="J164" s="136"/>
      <c r="K164" s="136">
        <v>9</v>
      </c>
      <c r="L164" s="137" t="s">
        <v>335</v>
      </c>
      <c r="M164" s="137"/>
      <c r="N164" s="137" t="s">
        <v>97</v>
      </c>
      <c r="O164" s="137"/>
      <c r="P164" s="137"/>
      <c r="Q164" s="137"/>
      <c r="R164" s="137"/>
      <c r="S164" s="137"/>
      <c r="T164" s="137"/>
      <c r="U164" s="137"/>
      <c r="V164" s="137"/>
    </row>
    <row r="165" spans="1:22" ht="18.45" customHeight="1" x14ac:dyDescent="0.25">
      <c r="A165" s="130" t="s">
        <v>336</v>
      </c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</row>
    <row r="166" spans="1:22" ht="79.8" x14ac:dyDescent="0.25">
      <c r="A166" s="132">
        <v>73</v>
      </c>
      <c r="B166" s="133">
        <v>76</v>
      </c>
      <c r="C166" s="134" t="s">
        <v>308</v>
      </c>
      <c r="D166" s="135" t="s">
        <v>309</v>
      </c>
      <c r="E166" s="136">
        <v>1078.74</v>
      </c>
      <c r="F166" s="137" t="s">
        <v>310</v>
      </c>
      <c r="G166" s="136">
        <v>195.41</v>
      </c>
      <c r="H166" s="136" t="s">
        <v>311</v>
      </c>
      <c r="I166" s="136">
        <v>1</v>
      </c>
      <c r="J166" s="136"/>
      <c r="K166" s="136" t="s">
        <v>312</v>
      </c>
      <c r="L166" s="137">
        <v>4</v>
      </c>
      <c r="M166" s="137"/>
      <c r="N166" s="137" t="s">
        <v>81</v>
      </c>
      <c r="O166" s="137"/>
      <c r="P166" s="137"/>
      <c r="Q166" s="137"/>
      <c r="R166" s="137"/>
      <c r="S166" s="137"/>
      <c r="T166" s="137"/>
      <c r="U166" s="137"/>
      <c r="V166" s="137">
        <v>1</v>
      </c>
    </row>
    <row r="167" spans="1:22" ht="34.200000000000003" x14ac:dyDescent="0.25">
      <c r="A167" s="132">
        <v>74</v>
      </c>
      <c r="B167" s="133">
        <v>77</v>
      </c>
      <c r="C167" s="134" t="s">
        <v>112</v>
      </c>
      <c r="D167" s="135" t="s">
        <v>313</v>
      </c>
      <c r="E167" s="136">
        <v>26.3</v>
      </c>
      <c r="F167" s="137" t="s">
        <v>114</v>
      </c>
      <c r="G167" s="136"/>
      <c r="H167" s="136">
        <v>13</v>
      </c>
      <c r="I167" s="136" t="s">
        <v>314</v>
      </c>
      <c r="J167" s="136"/>
      <c r="K167" s="136">
        <v>60</v>
      </c>
      <c r="L167" s="137" t="s">
        <v>315</v>
      </c>
      <c r="M167" s="137"/>
      <c r="N167" s="137" t="s">
        <v>97</v>
      </c>
      <c r="O167" s="137"/>
      <c r="P167" s="137"/>
      <c r="Q167" s="137"/>
      <c r="R167" s="137"/>
      <c r="S167" s="137"/>
      <c r="T167" s="137"/>
      <c r="U167" s="137"/>
      <c r="V167" s="137"/>
    </row>
    <row r="168" spans="1:22" ht="34.200000000000003" x14ac:dyDescent="0.25">
      <c r="A168" s="132">
        <v>75</v>
      </c>
      <c r="B168" s="133">
        <v>78</v>
      </c>
      <c r="C168" s="134" t="s">
        <v>331</v>
      </c>
      <c r="D168" s="135" t="s">
        <v>332</v>
      </c>
      <c r="E168" s="136">
        <v>12.12</v>
      </c>
      <c r="F168" s="137" t="s">
        <v>333</v>
      </c>
      <c r="G168" s="136"/>
      <c r="H168" s="136">
        <v>2</v>
      </c>
      <c r="I168" s="136" t="s">
        <v>334</v>
      </c>
      <c r="J168" s="136"/>
      <c r="K168" s="136">
        <v>9</v>
      </c>
      <c r="L168" s="137" t="s">
        <v>335</v>
      </c>
      <c r="M168" s="137"/>
      <c r="N168" s="137" t="s">
        <v>97</v>
      </c>
      <c r="O168" s="137"/>
      <c r="P168" s="137"/>
      <c r="Q168" s="137"/>
      <c r="R168" s="137"/>
      <c r="S168" s="137"/>
      <c r="T168" s="137"/>
      <c r="U168" s="137"/>
      <c r="V168" s="137"/>
    </row>
    <row r="169" spans="1:22" ht="18.45" customHeight="1" x14ac:dyDescent="0.25">
      <c r="A169" s="130" t="s">
        <v>337</v>
      </c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</row>
    <row r="170" spans="1:22" ht="68.400000000000006" x14ac:dyDescent="0.25">
      <c r="A170" s="132">
        <v>76</v>
      </c>
      <c r="B170" s="133">
        <v>79</v>
      </c>
      <c r="C170" s="134" t="s">
        <v>118</v>
      </c>
      <c r="D170" s="135" t="s">
        <v>305</v>
      </c>
      <c r="E170" s="136">
        <v>13.69</v>
      </c>
      <c r="F170" s="137">
        <v>13.69</v>
      </c>
      <c r="G170" s="136"/>
      <c r="H170" s="136" t="s">
        <v>306</v>
      </c>
      <c r="I170" s="136">
        <v>6</v>
      </c>
      <c r="J170" s="136"/>
      <c r="K170" s="136" t="s">
        <v>307</v>
      </c>
      <c r="L170" s="137">
        <v>68</v>
      </c>
      <c r="M170" s="137"/>
      <c r="N170" s="137" t="s">
        <v>81</v>
      </c>
      <c r="O170" s="137"/>
      <c r="P170" s="137"/>
      <c r="Q170" s="137"/>
      <c r="R170" s="137"/>
      <c r="S170" s="137"/>
      <c r="T170" s="137"/>
      <c r="U170" s="137"/>
      <c r="V170" s="137"/>
    </row>
    <row r="171" spans="1:22" ht="18.45" customHeight="1" x14ac:dyDescent="0.25">
      <c r="A171" s="130" t="s">
        <v>338</v>
      </c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</row>
    <row r="172" spans="1:22" ht="114" x14ac:dyDescent="0.25">
      <c r="A172" s="132">
        <v>77</v>
      </c>
      <c r="B172" s="133">
        <v>80</v>
      </c>
      <c r="C172" s="134" t="s">
        <v>339</v>
      </c>
      <c r="D172" s="135" t="s">
        <v>258</v>
      </c>
      <c r="E172" s="136">
        <v>4061.61</v>
      </c>
      <c r="F172" s="137" t="s">
        <v>340</v>
      </c>
      <c r="G172" s="136">
        <v>76.17</v>
      </c>
      <c r="H172" s="136" t="s">
        <v>341</v>
      </c>
      <c r="I172" s="136" t="s">
        <v>342</v>
      </c>
      <c r="J172" s="136">
        <v>2</v>
      </c>
      <c r="K172" s="136" t="s">
        <v>343</v>
      </c>
      <c r="L172" s="137" t="s">
        <v>344</v>
      </c>
      <c r="M172" s="137"/>
      <c r="N172" s="137" t="s">
        <v>81</v>
      </c>
      <c r="O172" s="137"/>
      <c r="P172" s="137"/>
      <c r="Q172" s="137"/>
      <c r="R172" s="137"/>
      <c r="S172" s="137"/>
      <c r="T172" s="137"/>
      <c r="U172" s="137"/>
      <c r="V172" s="137">
        <v>8</v>
      </c>
    </row>
    <row r="173" spans="1:22" ht="57" x14ac:dyDescent="0.25">
      <c r="A173" s="132">
        <v>78</v>
      </c>
      <c r="B173" s="133">
        <v>81</v>
      </c>
      <c r="C173" s="134" t="s">
        <v>135</v>
      </c>
      <c r="D173" s="135" t="s">
        <v>93</v>
      </c>
      <c r="E173" s="136">
        <v>12.46</v>
      </c>
      <c r="F173" s="137" t="s">
        <v>137</v>
      </c>
      <c r="G173" s="136"/>
      <c r="H173" s="136">
        <v>12</v>
      </c>
      <c r="I173" s="136" t="s">
        <v>143</v>
      </c>
      <c r="J173" s="136"/>
      <c r="K173" s="136">
        <v>29</v>
      </c>
      <c r="L173" s="137" t="s">
        <v>95</v>
      </c>
      <c r="M173" s="137"/>
      <c r="N173" s="137" t="s">
        <v>97</v>
      </c>
      <c r="O173" s="137"/>
      <c r="P173" s="137"/>
      <c r="Q173" s="137"/>
      <c r="R173" s="137"/>
      <c r="S173" s="137"/>
      <c r="T173" s="137"/>
      <c r="U173" s="137"/>
      <c r="V173" s="137"/>
    </row>
    <row r="174" spans="1:22" ht="45.6" x14ac:dyDescent="0.25">
      <c r="A174" s="138">
        <v>79</v>
      </c>
      <c r="B174" s="139">
        <v>82</v>
      </c>
      <c r="C174" s="140" t="s">
        <v>140</v>
      </c>
      <c r="D174" s="141" t="s">
        <v>136</v>
      </c>
      <c r="E174" s="142">
        <v>2.4500000000000002</v>
      </c>
      <c r="F174" s="143" t="s">
        <v>141</v>
      </c>
      <c r="G174" s="142"/>
      <c r="H174" s="142">
        <v>5</v>
      </c>
      <c r="I174" s="142" t="s">
        <v>142</v>
      </c>
      <c r="J174" s="142"/>
      <c r="K174" s="142">
        <v>12</v>
      </c>
      <c r="L174" s="143" t="s">
        <v>143</v>
      </c>
      <c r="M174" s="143"/>
      <c r="N174" s="143" t="s">
        <v>97</v>
      </c>
      <c r="O174" s="143"/>
      <c r="P174" s="143"/>
      <c r="Q174" s="143"/>
      <c r="R174" s="143"/>
      <c r="S174" s="143"/>
      <c r="T174" s="143"/>
      <c r="U174" s="143"/>
      <c r="V174" s="143"/>
    </row>
    <row r="175" spans="1:22" ht="34.200000000000003" x14ac:dyDescent="0.25">
      <c r="A175" s="144" t="s">
        <v>345</v>
      </c>
      <c r="B175" s="145"/>
      <c r="C175" s="145"/>
      <c r="D175" s="145"/>
      <c r="E175" s="145"/>
      <c r="F175" s="145"/>
      <c r="G175" s="145"/>
      <c r="H175" s="146">
        <v>2750</v>
      </c>
      <c r="I175" s="146" t="s">
        <v>346</v>
      </c>
      <c r="J175" s="146">
        <v>26</v>
      </c>
      <c r="K175" s="146">
        <v>16486</v>
      </c>
      <c r="L175" s="146" t="s">
        <v>347</v>
      </c>
      <c r="M175" s="146"/>
      <c r="N175" s="146"/>
      <c r="O175" s="146"/>
      <c r="P175" s="146"/>
      <c r="Q175" s="146"/>
      <c r="R175" s="146"/>
      <c r="S175" s="146"/>
      <c r="T175" s="146"/>
      <c r="U175" s="146"/>
      <c r="V175" s="146" t="s">
        <v>348</v>
      </c>
    </row>
    <row r="176" spans="1:22" x14ac:dyDescent="0.25">
      <c r="A176" s="144" t="s">
        <v>349</v>
      </c>
      <c r="B176" s="145"/>
      <c r="C176" s="145"/>
      <c r="D176" s="145"/>
      <c r="E176" s="145"/>
      <c r="F176" s="145"/>
      <c r="G176" s="145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</row>
    <row r="177" spans="1:22" x14ac:dyDescent="0.25">
      <c r="A177" s="144" t="s">
        <v>350</v>
      </c>
      <c r="B177" s="145"/>
      <c r="C177" s="145"/>
      <c r="D177" s="145"/>
      <c r="E177" s="145"/>
      <c r="F177" s="145"/>
      <c r="G177" s="145"/>
      <c r="H177" s="146">
        <v>831</v>
      </c>
      <c r="I177" s="146"/>
      <c r="J177" s="146"/>
      <c r="K177" s="146">
        <v>9152</v>
      </c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</row>
    <row r="178" spans="1:22" x14ac:dyDescent="0.25">
      <c r="A178" s="144" t="s">
        <v>351</v>
      </c>
      <c r="B178" s="145"/>
      <c r="C178" s="145"/>
      <c r="D178" s="145"/>
      <c r="E178" s="145"/>
      <c r="F178" s="145"/>
      <c r="G178" s="145"/>
      <c r="H178" s="146">
        <v>1893</v>
      </c>
      <c r="I178" s="146"/>
      <c r="J178" s="146"/>
      <c r="K178" s="146">
        <v>7200</v>
      </c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</row>
    <row r="179" spans="1:22" x14ac:dyDescent="0.25">
      <c r="A179" s="144" t="s">
        <v>352</v>
      </c>
      <c r="B179" s="145"/>
      <c r="C179" s="145"/>
      <c r="D179" s="145"/>
      <c r="E179" s="145"/>
      <c r="F179" s="145"/>
      <c r="G179" s="145"/>
      <c r="H179" s="146">
        <v>26</v>
      </c>
      <c r="I179" s="146"/>
      <c r="J179" s="146"/>
      <c r="K179" s="146">
        <v>143</v>
      </c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</row>
    <row r="180" spans="1:22" x14ac:dyDescent="0.25">
      <c r="A180" s="147" t="s">
        <v>353</v>
      </c>
      <c r="B180" s="148"/>
      <c r="C180" s="148"/>
      <c r="D180" s="148"/>
      <c r="E180" s="148"/>
      <c r="F180" s="148"/>
      <c r="G180" s="148"/>
      <c r="H180" s="149">
        <v>822</v>
      </c>
      <c r="I180" s="149"/>
      <c r="J180" s="149"/>
      <c r="K180" s="149">
        <v>7708</v>
      </c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</row>
    <row r="181" spans="1:22" x14ac:dyDescent="0.25">
      <c r="A181" s="147" t="s">
        <v>354</v>
      </c>
      <c r="B181" s="148"/>
      <c r="C181" s="148"/>
      <c r="D181" s="148"/>
      <c r="E181" s="148"/>
      <c r="F181" s="148"/>
      <c r="G181" s="148"/>
      <c r="H181" s="149">
        <v>487</v>
      </c>
      <c r="I181" s="149"/>
      <c r="J181" s="149"/>
      <c r="K181" s="149">
        <v>4280</v>
      </c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</row>
    <row r="182" spans="1:22" x14ac:dyDescent="0.25">
      <c r="A182" s="147" t="s">
        <v>355</v>
      </c>
      <c r="B182" s="148"/>
      <c r="C182" s="148"/>
      <c r="D182" s="148"/>
      <c r="E182" s="148"/>
      <c r="F182" s="148"/>
      <c r="G182" s="148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</row>
    <row r="183" spans="1:22" ht="30" customHeight="1" x14ac:dyDescent="0.25">
      <c r="A183" s="144" t="s">
        <v>356</v>
      </c>
      <c r="B183" s="145"/>
      <c r="C183" s="145"/>
      <c r="D183" s="145"/>
      <c r="E183" s="145"/>
      <c r="F183" s="145"/>
      <c r="G183" s="145"/>
      <c r="H183" s="146">
        <v>3665</v>
      </c>
      <c r="I183" s="146"/>
      <c r="J183" s="146"/>
      <c r="K183" s="146">
        <v>25123</v>
      </c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</row>
    <row r="184" spans="1:22" x14ac:dyDescent="0.25">
      <c r="A184" s="144" t="s">
        <v>357</v>
      </c>
      <c r="B184" s="145"/>
      <c r="C184" s="145"/>
      <c r="D184" s="145"/>
      <c r="E184" s="145"/>
      <c r="F184" s="145"/>
      <c r="G184" s="145"/>
      <c r="H184" s="146">
        <v>104</v>
      </c>
      <c r="I184" s="146"/>
      <c r="J184" s="146"/>
      <c r="K184" s="146">
        <v>449</v>
      </c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</row>
    <row r="185" spans="1:22" ht="30" customHeight="1" x14ac:dyDescent="0.25">
      <c r="A185" s="144" t="s">
        <v>358</v>
      </c>
      <c r="B185" s="145"/>
      <c r="C185" s="145"/>
      <c r="D185" s="145"/>
      <c r="E185" s="145"/>
      <c r="F185" s="145"/>
      <c r="G185" s="145"/>
      <c r="H185" s="146">
        <v>272</v>
      </c>
      <c r="I185" s="146"/>
      <c r="J185" s="146"/>
      <c r="K185" s="146">
        <v>2773</v>
      </c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</row>
    <row r="186" spans="1:22" ht="30" customHeight="1" x14ac:dyDescent="0.25">
      <c r="A186" s="144" t="s">
        <v>359</v>
      </c>
      <c r="B186" s="145"/>
      <c r="C186" s="145"/>
      <c r="D186" s="145"/>
      <c r="E186" s="145"/>
      <c r="F186" s="145"/>
      <c r="G186" s="145"/>
      <c r="H186" s="146">
        <v>18</v>
      </c>
      <c r="I186" s="146"/>
      <c r="J186" s="146"/>
      <c r="K186" s="146">
        <v>129</v>
      </c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</row>
    <row r="187" spans="1:22" x14ac:dyDescent="0.25">
      <c r="A187" s="144" t="s">
        <v>360</v>
      </c>
      <c r="B187" s="145"/>
      <c r="C187" s="145"/>
      <c r="D187" s="145"/>
      <c r="E187" s="145"/>
      <c r="F187" s="145"/>
      <c r="G187" s="145"/>
      <c r="H187" s="146">
        <v>4059</v>
      </c>
      <c r="I187" s="146"/>
      <c r="J187" s="146"/>
      <c r="K187" s="146">
        <v>28474</v>
      </c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</row>
    <row r="188" spans="1:22" ht="30" customHeight="1" x14ac:dyDescent="0.25">
      <c r="A188" s="144" t="s">
        <v>361</v>
      </c>
      <c r="B188" s="145"/>
      <c r="C188" s="145"/>
      <c r="D188" s="145"/>
      <c r="E188" s="145"/>
      <c r="F188" s="145"/>
      <c r="G188" s="145"/>
      <c r="H188" s="146">
        <v>383.9</v>
      </c>
      <c r="I188" s="146"/>
      <c r="J188" s="146"/>
      <c r="K188" s="146">
        <v>1673.21</v>
      </c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</row>
    <row r="189" spans="1:22" x14ac:dyDescent="0.25">
      <c r="A189" s="147" t="s">
        <v>362</v>
      </c>
      <c r="B189" s="148"/>
      <c r="C189" s="148"/>
      <c r="D189" s="148"/>
      <c r="E189" s="148"/>
      <c r="F189" s="148"/>
      <c r="G189" s="148"/>
      <c r="H189" s="149">
        <v>4442.8999999999996</v>
      </c>
      <c r="I189" s="149"/>
      <c r="J189" s="149"/>
      <c r="K189" s="149">
        <v>30147.21</v>
      </c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</row>
    <row r="190" spans="1:22" x14ac:dyDescent="0.25">
      <c r="A190" s="50"/>
      <c r="B190" s="39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</row>
    <row r="191" spans="1:22" x14ac:dyDescent="0.25">
      <c r="A191" s="50"/>
      <c r="B191" s="39"/>
      <c r="C191" s="73" t="s">
        <v>64</v>
      </c>
      <c r="D191" s="48"/>
      <c r="E191" s="48"/>
      <c r="F191" s="48"/>
      <c r="G191" s="48"/>
      <c r="H191" s="74">
        <f>IF(ISBLANK(Y30),"",ROUND(Z30/Y30,2)*100)</f>
        <v>99</v>
      </c>
      <c r="I191" s="48"/>
      <c r="J191" s="48"/>
      <c r="K191" s="74">
        <f>IF(ISBLANK(Y31),"",ROUND(Z31/Y31,2)*100)</f>
        <v>84</v>
      </c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</row>
    <row r="192" spans="1:22" x14ac:dyDescent="0.25">
      <c r="A192" s="50"/>
      <c r="B192" s="39"/>
      <c r="C192" s="73" t="s">
        <v>65</v>
      </c>
      <c r="D192" s="48"/>
      <c r="E192" s="48"/>
      <c r="F192" s="48"/>
      <c r="G192" s="48"/>
      <c r="H192" s="45">
        <f>IF(ISBLANK(Y30),"",ROUND(AA30/Y30,2)*100)</f>
        <v>59</v>
      </c>
      <c r="I192" s="48"/>
      <c r="J192" s="48"/>
      <c r="K192" s="45">
        <f>IF(ISBLANK(Y31),"",ROUND(AA31/Y31,2)*100)</f>
        <v>47</v>
      </c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</row>
    <row r="193" spans="1:22" x14ac:dyDescent="0.25">
      <c r="A193" s="28"/>
      <c r="B193" s="28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spans="1:22" x14ac:dyDescent="0.25">
      <c r="B194" s="75" t="s">
        <v>70</v>
      </c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1:22" x14ac:dyDescent="0.25">
      <c r="B195" s="3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1:22" x14ac:dyDescent="0.25">
      <c r="B196" s="75" t="s">
        <v>71</v>
      </c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1:22" x14ac:dyDescent="0.25">
      <c r="B197" s="46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</row>
    <row r="199" spans="1:22" x14ac:dyDescent="0.25">
      <c r="C199" s="49"/>
      <c r="D199" s="49"/>
      <c r="E199" s="49"/>
      <c r="F199" s="49"/>
      <c r="G199" s="49"/>
    </row>
    <row r="200" spans="1:22" x14ac:dyDescent="0.25">
      <c r="C200" s="49"/>
      <c r="D200" s="49"/>
      <c r="E200" s="49"/>
      <c r="F200" s="49"/>
      <c r="G200" s="49"/>
    </row>
    <row r="201" spans="1:22" x14ac:dyDescent="0.25">
      <c r="C201" s="49"/>
      <c r="D201" s="49"/>
      <c r="E201" s="49"/>
      <c r="F201" s="49"/>
      <c r="G201" s="49"/>
    </row>
    <row r="202" spans="1:22" x14ac:dyDescent="0.25">
      <c r="C202" s="49"/>
      <c r="D202" s="49"/>
      <c r="E202" s="49"/>
      <c r="F202" s="49"/>
      <c r="G202" s="49"/>
    </row>
    <row r="203" spans="1:22" x14ac:dyDescent="0.25">
      <c r="C203" s="49"/>
      <c r="D203" s="49"/>
      <c r="E203" s="49"/>
      <c r="F203" s="49"/>
      <c r="G203" s="49"/>
    </row>
    <row r="204" spans="1:22" x14ac:dyDescent="0.25">
      <c r="C204" s="49"/>
      <c r="D204" s="49"/>
      <c r="E204" s="49"/>
      <c r="F204" s="49"/>
      <c r="G204" s="49"/>
    </row>
    <row r="205" spans="1:22" x14ac:dyDescent="0.25">
      <c r="C205" s="49"/>
      <c r="D205" s="49"/>
      <c r="E205" s="49"/>
      <c r="F205" s="49"/>
      <c r="G205" s="49"/>
    </row>
    <row r="206" spans="1:22" x14ac:dyDescent="0.25">
      <c r="C206" s="49"/>
      <c r="D206" s="49"/>
      <c r="E206" s="49"/>
      <c r="F206" s="49"/>
      <c r="G206" s="49"/>
    </row>
    <row r="207" spans="1:22" x14ac:dyDescent="0.25">
      <c r="C207" s="49"/>
      <c r="D207" s="49"/>
      <c r="E207" s="49"/>
      <c r="F207" s="49"/>
      <c r="G207" s="49"/>
    </row>
    <row r="208" spans="1:22" x14ac:dyDescent="0.25">
      <c r="C208" s="49"/>
      <c r="D208" s="49"/>
      <c r="E208" s="49"/>
      <c r="F208" s="49"/>
      <c r="G208" s="49"/>
    </row>
    <row r="209" spans="3:7" x14ac:dyDescent="0.25">
      <c r="C209" s="49"/>
      <c r="D209" s="49"/>
      <c r="E209" s="49"/>
      <c r="F209" s="49"/>
      <c r="G209" s="49"/>
    </row>
    <row r="210" spans="3:7" x14ac:dyDescent="0.25">
      <c r="C210" s="49"/>
      <c r="D210" s="49"/>
      <c r="E210" s="49"/>
      <c r="F210" s="49"/>
      <c r="G210" s="49"/>
    </row>
  </sheetData>
  <mergeCells count="103">
    <mergeCell ref="A185:G185"/>
    <mergeCell ref="A186:G186"/>
    <mergeCell ref="A187:G187"/>
    <mergeCell ref="A188:G188"/>
    <mergeCell ref="A189:G189"/>
    <mergeCell ref="A179:G179"/>
    <mergeCell ref="A180:G180"/>
    <mergeCell ref="A181:G181"/>
    <mergeCell ref="A182:G182"/>
    <mergeCell ref="A183:G183"/>
    <mergeCell ref="A184:G184"/>
    <mergeCell ref="A169:V169"/>
    <mergeCell ref="A171:V171"/>
    <mergeCell ref="A175:G175"/>
    <mergeCell ref="A176:G176"/>
    <mergeCell ref="A177:G177"/>
    <mergeCell ref="A178:G178"/>
    <mergeCell ref="A150:V150"/>
    <mergeCell ref="A153:V153"/>
    <mergeCell ref="A155:V155"/>
    <mergeCell ref="A159:V159"/>
    <mergeCell ref="A161:V161"/>
    <mergeCell ref="A165:V165"/>
    <mergeCell ref="A137:V137"/>
    <mergeCell ref="A140:V140"/>
    <mergeCell ref="A142:V142"/>
    <mergeCell ref="A143:V143"/>
    <mergeCell ref="A145:V145"/>
    <mergeCell ref="A148:V148"/>
    <mergeCell ref="A120:V120"/>
    <mergeCell ref="A122:V122"/>
    <mergeCell ref="A127:V127"/>
    <mergeCell ref="A128:V128"/>
    <mergeCell ref="A131:V131"/>
    <mergeCell ref="A133:V133"/>
    <mergeCell ref="A109:V109"/>
    <mergeCell ref="A111:V111"/>
    <mergeCell ref="A113:V113"/>
    <mergeCell ref="A115:V115"/>
    <mergeCell ref="A116:V116"/>
    <mergeCell ref="A119:V119"/>
    <mergeCell ref="A99:V99"/>
    <mergeCell ref="A100:V100"/>
    <mergeCell ref="A102:V102"/>
    <mergeCell ref="A104:V104"/>
    <mergeCell ref="A105:V105"/>
    <mergeCell ref="A107:V107"/>
    <mergeCell ref="A82:V82"/>
    <mergeCell ref="A83:V83"/>
    <mergeCell ref="A86:V86"/>
    <mergeCell ref="A89:V89"/>
    <mergeCell ref="A91:V91"/>
    <mergeCell ref="A94:V94"/>
    <mergeCell ref="A67:V67"/>
    <mergeCell ref="A68:V68"/>
    <mergeCell ref="A70:V70"/>
    <mergeCell ref="A73:V73"/>
    <mergeCell ref="A75:V75"/>
    <mergeCell ref="A80:V80"/>
    <mergeCell ref="A54:V54"/>
    <mergeCell ref="A58:V58"/>
    <mergeCell ref="A60:V60"/>
    <mergeCell ref="A62:V62"/>
    <mergeCell ref="A63:V63"/>
    <mergeCell ref="A65:V65"/>
    <mergeCell ref="A40:V40"/>
    <mergeCell ref="A41:V41"/>
    <mergeCell ref="A43:V43"/>
    <mergeCell ref="A46:V46"/>
    <mergeCell ref="A48:V48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4442.9/1000</f>
        <v>4.4428999999999998</v>
      </c>
      <c r="H11" s="85"/>
      <c r="I11" s="55" t="s">
        <v>6</v>
      </c>
      <c r="J11" s="86">
        <f>30147.21/1000</f>
        <v>30.147209999999998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7.3820000000000011E-2</v>
      </c>
      <c r="H14" s="85"/>
      <c r="I14" s="55" t="s">
        <v>8</v>
      </c>
      <c r="J14" s="86">
        <f>(P14+P15)/1000</f>
        <v>7.3820000000000011E-2</v>
      </c>
      <c r="K14" s="87"/>
      <c r="L14" s="58">
        <v>831</v>
      </c>
      <c r="M14" s="35" t="s">
        <v>8</v>
      </c>
      <c r="N14" s="57"/>
      <c r="O14" s="26">
        <v>73.760000000000005</v>
      </c>
      <c r="P14" s="27">
        <v>73.760000000000005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831/1000</f>
        <v>0.83099999999999996</v>
      </c>
      <c r="H15" s="117"/>
      <c r="I15" s="55" t="s">
        <v>6</v>
      </c>
      <c r="J15" s="86">
        <f>9152/1000</f>
        <v>9.1519999999999992</v>
      </c>
      <c r="K15" s="87"/>
      <c r="L15" s="59">
        <v>9143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365</v>
      </c>
      <c r="C26" s="134" t="s">
        <v>366</v>
      </c>
      <c r="D26" s="154" t="s">
        <v>367</v>
      </c>
      <c r="E26" s="155">
        <v>0.04</v>
      </c>
      <c r="F26" s="136" t="s">
        <v>368</v>
      </c>
      <c r="G26" s="136">
        <v>0.39</v>
      </c>
      <c r="H26" s="156"/>
      <c r="I26" s="156"/>
      <c r="J26" s="136" t="s">
        <v>369</v>
      </c>
      <c r="K26" s="136">
        <v>4.25</v>
      </c>
      <c r="L26" s="157"/>
      <c r="M26" s="156">
        <f>IF(ISNUMBER(K26/G26),IF(NOT(K26/G26=0),K26/G26, " "), " ")</f>
        <v>10.897435897435898</v>
      </c>
      <c r="N26" s="154"/>
    </row>
    <row r="27" spans="1:23" s="29" customFormat="1" ht="22.8" x14ac:dyDescent="0.25">
      <c r="A27" s="152">
        <v>2</v>
      </c>
      <c r="B27" s="153" t="s">
        <v>370</v>
      </c>
      <c r="C27" s="134" t="s">
        <v>371</v>
      </c>
      <c r="D27" s="154" t="s">
        <v>367</v>
      </c>
      <c r="E27" s="155">
        <v>16.75</v>
      </c>
      <c r="F27" s="136" t="s">
        <v>372</v>
      </c>
      <c r="G27" s="136">
        <v>173.02</v>
      </c>
      <c r="H27" s="156"/>
      <c r="I27" s="156"/>
      <c r="J27" s="136" t="s">
        <v>373</v>
      </c>
      <c r="K27" s="136">
        <v>1908.03</v>
      </c>
      <c r="L27" s="157"/>
      <c r="M27" s="156">
        <f>IF(ISNUMBER(K27/G27),IF(NOT(K27/G27=0),K27/G27, " "), " ")</f>
        <v>11.027800254305859</v>
      </c>
      <c r="N27" s="154"/>
    </row>
    <row r="28" spans="1:23" s="29" customFormat="1" ht="22.8" x14ac:dyDescent="0.25">
      <c r="A28" s="152">
        <v>3</v>
      </c>
      <c r="B28" s="153" t="s">
        <v>374</v>
      </c>
      <c r="C28" s="134" t="s">
        <v>375</v>
      </c>
      <c r="D28" s="154" t="s">
        <v>367</v>
      </c>
      <c r="E28" s="155">
        <v>2.56</v>
      </c>
      <c r="F28" s="136" t="s">
        <v>376</v>
      </c>
      <c r="G28" s="136">
        <v>27.37</v>
      </c>
      <c r="H28" s="156"/>
      <c r="I28" s="156"/>
      <c r="J28" s="136" t="s">
        <v>377</v>
      </c>
      <c r="K28" s="136">
        <v>301.54000000000002</v>
      </c>
      <c r="L28" s="157"/>
      <c r="M28" s="156">
        <f>IF(ISNUMBER(K28/G28),IF(NOT(K28/G28=0),K28/G28, " "), " ")</f>
        <v>11.017172086225795</v>
      </c>
      <c r="N28" s="154"/>
    </row>
    <row r="29" spans="1:23" s="29" customFormat="1" ht="22.8" x14ac:dyDescent="0.25">
      <c r="A29" s="152">
        <v>4</v>
      </c>
      <c r="B29" s="153" t="s">
        <v>378</v>
      </c>
      <c r="C29" s="134" t="s">
        <v>379</v>
      </c>
      <c r="D29" s="154" t="s">
        <v>367</v>
      </c>
      <c r="E29" s="155">
        <v>9.6999999999999993</v>
      </c>
      <c r="F29" s="136" t="s">
        <v>380</v>
      </c>
      <c r="G29" s="136">
        <v>104.55</v>
      </c>
      <c r="H29" s="156"/>
      <c r="I29" s="156"/>
      <c r="J29" s="136" t="s">
        <v>381</v>
      </c>
      <c r="K29" s="136">
        <v>1152.95</v>
      </c>
      <c r="L29" s="157"/>
      <c r="M29" s="156">
        <f>IF(ISNUMBER(K29/G29),IF(NOT(K29/G29=0),K29/G29, " "), " ")</f>
        <v>11.027737924438069</v>
      </c>
      <c r="N29" s="154"/>
    </row>
    <row r="30" spans="1:23" ht="22.8" x14ac:dyDescent="0.25">
      <c r="A30" s="152">
        <v>5</v>
      </c>
      <c r="B30" s="153" t="s">
        <v>382</v>
      </c>
      <c r="C30" s="134" t="s">
        <v>383</v>
      </c>
      <c r="D30" s="154" t="s">
        <v>367</v>
      </c>
      <c r="E30" s="155">
        <v>18.510000000000002</v>
      </c>
      <c r="F30" s="136" t="s">
        <v>384</v>
      </c>
      <c r="G30" s="136">
        <v>207.33</v>
      </c>
      <c r="H30" s="156"/>
      <c r="I30" s="156"/>
      <c r="J30" s="136" t="s">
        <v>385</v>
      </c>
      <c r="K30" s="136">
        <v>2284.5100000000002</v>
      </c>
      <c r="L30" s="157"/>
      <c r="M30" s="156">
        <f>IF(ISNUMBER(K30/G30),IF(NOT(K30/G30=0),K30/G30, " "), " ")</f>
        <v>11.018714127236773</v>
      </c>
      <c r="N30" s="154"/>
    </row>
    <row r="31" spans="1:23" ht="22.8" x14ac:dyDescent="0.25">
      <c r="A31" s="152">
        <v>6</v>
      </c>
      <c r="B31" s="153" t="s">
        <v>386</v>
      </c>
      <c r="C31" s="134" t="s">
        <v>387</v>
      </c>
      <c r="D31" s="154" t="s">
        <v>367</v>
      </c>
      <c r="E31" s="155">
        <v>8.1</v>
      </c>
      <c r="F31" s="136" t="s">
        <v>388</v>
      </c>
      <c r="G31" s="136">
        <v>92.9</v>
      </c>
      <c r="H31" s="156"/>
      <c r="I31" s="156"/>
      <c r="J31" s="136" t="s">
        <v>389</v>
      </c>
      <c r="K31" s="136">
        <v>1023.6</v>
      </c>
      <c r="L31" s="157"/>
      <c r="M31" s="156">
        <f>IF(ISNUMBER(K31/G31),IF(NOT(K31/G31=0),K31/G31, " "), " ")</f>
        <v>11.018299246501615</v>
      </c>
      <c r="N31" s="154"/>
    </row>
    <row r="32" spans="1:23" ht="22.8" x14ac:dyDescent="0.25">
      <c r="A32" s="152">
        <v>7</v>
      </c>
      <c r="B32" s="153" t="s">
        <v>390</v>
      </c>
      <c r="C32" s="134" t="s">
        <v>391</v>
      </c>
      <c r="D32" s="154" t="s">
        <v>367</v>
      </c>
      <c r="E32" s="155">
        <v>0.54</v>
      </c>
      <c r="F32" s="136" t="s">
        <v>392</v>
      </c>
      <c r="G32" s="136">
        <v>6.42</v>
      </c>
      <c r="H32" s="156"/>
      <c r="I32" s="156"/>
      <c r="J32" s="136" t="s">
        <v>393</v>
      </c>
      <c r="K32" s="136">
        <v>70.78</v>
      </c>
      <c r="L32" s="157"/>
      <c r="M32" s="156">
        <f>IF(ISNUMBER(K32/G32),IF(NOT(K32/G32=0),K32/G32, " "), " ")</f>
        <v>11.024922118380063</v>
      </c>
      <c r="N32" s="154"/>
    </row>
    <row r="33" spans="1:14" ht="22.8" x14ac:dyDescent="0.25">
      <c r="A33" s="152">
        <v>8</v>
      </c>
      <c r="B33" s="153" t="s">
        <v>394</v>
      </c>
      <c r="C33" s="134" t="s">
        <v>395</v>
      </c>
      <c r="D33" s="154" t="s">
        <v>367</v>
      </c>
      <c r="E33" s="155">
        <v>1.72</v>
      </c>
      <c r="F33" s="136" t="s">
        <v>396</v>
      </c>
      <c r="G33" s="136">
        <v>20.7</v>
      </c>
      <c r="H33" s="156"/>
      <c r="I33" s="156"/>
      <c r="J33" s="136" t="s">
        <v>397</v>
      </c>
      <c r="K33" s="136">
        <v>227.94</v>
      </c>
      <c r="L33" s="157"/>
      <c r="M33" s="156">
        <f>IF(ISNUMBER(K33/G33),IF(NOT(K33/G33=0),K33/G33, " "), " ")</f>
        <v>11.011594202898552</v>
      </c>
      <c r="N33" s="154"/>
    </row>
    <row r="34" spans="1:14" ht="22.8" x14ac:dyDescent="0.25">
      <c r="A34" s="152">
        <v>9</v>
      </c>
      <c r="B34" s="153" t="s">
        <v>398</v>
      </c>
      <c r="C34" s="134" t="s">
        <v>399</v>
      </c>
      <c r="D34" s="154" t="s">
        <v>367</v>
      </c>
      <c r="E34" s="155">
        <v>7.24</v>
      </c>
      <c r="F34" s="136" t="s">
        <v>400</v>
      </c>
      <c r="G34" s="136">
        <v>88.04</v>
      </c>
      <c r="H34" s="156"/>
      <c r="I34" s="156"/>
      <c r="J34" s="136" t="s">
        <v>401</v>
      </c>
      <c r="K34" s="136">
        <v>970.24</v>
      </c>
      <c r="L34" s="157"/>
      <c r="M34" s="156">
        <f>IF(ISNUMBER(K34/G34),IF(NOT(K34/G34=0),K34/G34, " "), " ")</f>
        <v>11.02044525215811</v>
      </c>
      <c r="N34" s="154"/>
    </row>
    <row r="35" spans="1:14" ht="22.8" x14ac:dyDescent="0.25">
      <c r="A35" s="152">
        <v>10</v>
      </c>
      <c r="B35" s="153" t="s">
        <v>402</v>
      </c>
      <c r="C35" s="134" t="s">
        <v>403</v>
      </c>
      <c r="D35" s="154" t="s">
        <v>367</v>
      </c>
      <c r="E35" s="155">
        <v>8.41</v>
      </c>
      <c r="F35" s="136" t="s">
        <v>404</v>
      </c>
      <c r="G35" s="136">
        <v>106.97</v>
      </c>
      <c r="H35" s="156"/>
      <c r="I35" s="156"/>
      <c r="J35" s="136" t="s">
        <v>405</v>
      </c>
      <c r="K35" s="136">
        <v>1178.83</v>
      </c>
      <c r="L35" s="157"/>
      <c r="M35" s="156">
        <f>IF(ISNUMBER(K35/G35),IF(NOT(K35/G35=0),K35/G35, " "), " ")</f>
        <v>11.020192577358138</v>
      </c>
      <c r="N35" s="154"/>
    </row>
    <row r="36" spans="1:14" ht="22.8" x14ac:dyDescent="0.25">
      <c r="A36" s="152">
        <v>11</v>
      </c>
      <c r="B36" s="153" t="s">
        <v>406</v>
      </c>
      <c r="C36" s="134" t="s">
        <v>407</v>
      </c>
      <c r="D36" s="154" t="s">
        <v>367</v>
      </c>
      <c r="E36" s="155">
        <v>0.19</v>
      </c>
      <c r="F36" s="136" t="s">
        <v>408</v>
      </c>
      <c r="G36" s="136">
        <v>2.4700000000000002</v>
      </c>
      <c r="H36" s="156"/>
      <c r="I36" s="156"/>
      <c r="J36" s="136" t="s">
        <v>409</v>
      </c>
      <c r="K36" s="136">
        <v>27.41</v>
      </c>
      <c r="L36" s="157"/>
      <c r="M36" s="156">
        <f>IF(ISNUMBER(K36/G36),IF(NOT(K36/G36=0),K36/G36, " "), " ")</f>
        <v>11.097165991902834</v>
      </c>
      <c r="N36" s="154"/>
    </row>
    <row r="37" spans="1:14" ht="22.8" x14ac:dyDescent="0.25">
      <c r="A37" s="152">
        <v>12</v>
      </c>
      <c r="B37" s="153">
        <v>2</v>
      </c>
      <c r="C37" s="134" t="s">
        <v>410</v>
      </c>
      <c r="D37" s="154" t="s">
        <v>367</v>
      </c>
      <c r="E37" s="155">
        <v>0.06</v>
      </c>
      <c r="F37" s="136" t="s">
        <v>411</v>
      </c>
      <c r="G37" s="136"/>
      <c r="H37" s="156"/>
      <c r="I37" s="156"/>
      <c r="J37" s="136" t="s">
        <v>411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412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30303</v>
      </c>
      <c r="C39" s="134" t="s">
        <v>413</v>
      </c>
      <c r="D39" s="154" t="s">
        <v>414</v>
      </c>
      <c r="E39" s="155">
        <v>0.05</v>
      </c>
      <c r="F39" s="136" t="s">
        <v>415</v>
      </c>
      <c r="G39" s="136">
        <v>0.05</v>
      </c>
      <c r="H39" s="156"/>
      <c r="I39" s="156"/>
      <c r="J39" s="136" t="s">
        <v>416</v>
      </c>
      <c r="K39" s="136">
        <v>0.25</v>
      </c>
      <c r="L39" s="157"/>
      <c r="M39" s="156">
        <f>IF(ISNUMBER(K39/G39),IF(NOT(K39/G39=0),K39/G39, " "), " ")</f>
        <v>5</v>
      </c>
      <c r="N39" s="154" t="s">
        <v>417</v>
      </c>
    </row>
    <row r="40" spans="1:14" ht="22.8" x14ac:dyDescent="0.25">
      <c r="A40" s="152">
        <v>14</v>
      </c>
      <c r="B40" s="153">
        <v>30954</v>
      </c>
      <c r="C40" s="134" t="s">
        <v>418</v>
      </c>
      <c r="D40" s="154" t="s">
        <v>414</v>
      </c>
      <c r="E40" s="155">
        <v>0.06</v>
      </c>
      <c r="F40" s="136" t="s">
        <v>419</v>
      </c>
      <c r="G40" s="136">
        <v>2.02</v>
      </c>
      <c r="H40" s="156"/>
      <c r="I40" s="156"/>
      <c r="J40" s="136" t="s">
        <v>420</v>
      </c>
      <c r="K40" s="136">
        <v>9.3000000000000007</v>
      </c>
      <c r="L40" s="157"/>
      <c r="M40" s="156">
        <f>IF(ISNUMBER(K40/G40),IF(NOT(K40/G40=0),K40/G40, " "), " ")</f>
        <v>4.6039603960396045</v>
      </c>
      <c r="N40" s="154" t="s">
        <v>421</v>
      </c>
    </row>
    <row r="41" spans="1:14" ht="22.8" x14ac:dyDescent="0.25">
      <c r="A41" s="152">
        <v>15</v>
      </c>
      <c r="B41" s="153">
        <v>40502</v>
      </c>
      <c r="C41" s="134" t="s">
        <v>422</v>
      </c>
      <c r="D41" s="154" t="s">
        <v>414</v>
      </c>
      <c r="E41" s="155">
        <v>1.69</v>
      </c>
      <c r="F41" s="136" t="s">
        <v>423</v>
      </c>
      <c r="G41" s="136">
        <v>13.27</v>
      </c>
      <c r="H41" s="156"/>
      <c r="I41" s="156"/>
      <c r="J41" s="136" t="s">
        <v>424</v>
      </c>
      <c r="K41" s="136">
        <v>76.05</v>
      </c>
      <c r="L41" s="157"/>
      <c r="M41" s="156">
        <f>IF(ISNUMBER(K41/G41),IF(NOT(K41/G41=0),K41/G41, " "), " ")</f>
        <v>5.7309721175584025</v>
      </c>
      <c r="N41" s="154" t="s">
        <v>417</v>
      </c>
    </row>
    <row r="42" spans="1:14" ht="22.8" x14ac:dyDescent="0.25">
      <c r="A42" s="152">
        <v>16</v>
      </c>
      <c r="B42" s="153">
        <v>40504</v>
      </c>
      <c r="C42" s="134" t="s">
        <v>425</v>
      </c>
      <c r="D42" s="154" t="s">
        <v>414</v>
      </c>
      <c r="E42" s="155">
        <v>0.92</v>
      </c>
      <c r="F42" s="136" t="s">
        <v>426</v>
      </c>
      <c r="G42" s="136">
        <v>1.18</v>
      </c>
      <c r="H42" s="156"/>
      <c r="I42" s="156"/>
      <c r="J42" s="136" t="s">
        <v>427</v>
      </c>
      <c r="K42" s="136">
        <v>2.76</v>
      </c>
      <c r="L42" s="157"/>
      <c r="M42" s="156">
        <f>IF(ISNUMBER(K42/G42),IF(NOT(K42/G42=0),K42/G42, " "), " ")</f>
        <v>2.3389830508474576</v>
      </c>
      <c r="N42" s="154" t="s">
        <v>417</v>
      </c>
    </row>
    <row r="43" spans="1:14" ht="22.8" x14ac:dyDescent="0.25">
      <c r="A43" s="152">
        <v>17</v>
      </c>
      <c r="B43" s="153">
        <v>330206</v>
      </c>
      <c r="C43" s="134" t="s">
        <v>428</v>
      </c>
      <c r="D43" s="154" t="s">
        <v>414</v>
      </c>
      <c r="E43" s="155">
        <v>0.14000000000000001</v>
      </c>
      <c r="F43" s="136" t="s">
        <v>429</v>
      </c>
      <c r="G43" s="136">
        <v>0.33</v>
      </c>
      <c r="H43" s="156"/>
      <c r="I43" s="156"/>
      <c r="J43" s="136" t="s">
        <v>430</v>
      </c>
      <c r="K43" s="136">
        <v>1.54</v>
      </c>
      <c r="L43" s="157"/>
      <c r="M43" s="156">
        <f>IF(ISNUMBER(K43/G43),IF(NOT(K43/G43=0),K43/G43, " "), " ")</f>
        <v>4.666666666666667</v>
      </c>
      <c r="N43" s="154" t="s">
        <v>417</v>
      </c>
    </row>
    <row r="44" spans="1:14" ht="22.8" x14ac:dyDescent="0.25">
      <c r="A44" s="152">
        <v>18</v>
      </c>
      <c r="B44" s="153">
        <v>400001</v>
      </c>
      <c r="C44" s="134" t="s">
        <v>431</v>
      </c>
      <c r="D44" s="154" t="s">
        <v>414</v>
      </c>
      <c r="E44" s="155">
        <v>7.0000000000000007E-2</v>
      </c>
      <c r="F44" s="136" t="s">
        <v>432</v>
      </c>
      <c r="G44" s="136">
        <v>7.22</v>
      </c>
      <c r="H44" s="156"/>
      <c r="I44" s="156"/>
      <c r="J44" s="136" t="s">
        <v>433</v>
      </c>
      <c r="K44" s="136">
        <v>39.9</v>
      </c>
      <c r="L44" s="157"/>
      <c r="M44" s="156">
        <f>IF(ISNUMBER(K44/G44),IF(NOT(K44/G44=0),K44/G44, " "), " ")</f>
        <v>5.5263157894736841</v>
      </c>
      <c r="N44" s="154" t="s">
        <v>417</v>
      </c>
    </row>
    <row r="45" spans="1:14" ht="19.350000000000001" customHeight="1" x14ac:dyDescent="0.25">
      <c r="A45" s="128" t="s">
        <v>434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34.200000000000003" x14ac:dyDescent="0.25">
      <c r="A46" s="152">
        <v>19</v>
      </c>
      <c r="B46" s="153" t="s">
        <v>435</v>
      </c>
      <c r="C46" s="134" t="s">
        <v>436</v>
      </c>
      <c r="D46" s="154" t="s">
        <v>437</v>
      </c>
      <c r="E46" s="155">
        <v>1E-4</v>
      </c>
      <c r="F46" s="136" t="s">
        <v>438</v>
      </c>
      <c r="G46" s="136">
        <v>0.87</v>
      </c>
      <c r="H46" s="156">
        <v>40186.449999999997</v>
      </c>
      <c r="I46" s="156">
        <v>4.0199999999999996</v>
      </c>
      <c r="J46" s="136" t="s">
        <v>439</v>
      </c>
      <c r="K46" s="136">
        <v>4.1100000000000003</v>
      </c>
      <c r="L46" s="157"/>
      <c r="M46" s="156">
        <f>IF(ISNUMBER(K46/G46),IF(NOT(K46/G46=0),K46/G46, " "), " ")</f>
        <v>4.7241379310344831</v>
      </c>
      <c r="N46" s="154" t="s">
        <v>440</v>
      </c>
    </row>
    <row r="47" spans="1:14" ht="22.8" x14ac:dyDescent="0.25">
      <c r="A47" s="152">
        <v>20</v>
      </c>
      <c r="B47" s="153" t="s">
        <v>441</v>
      </c>
      <c r="C47" s="134" t="s">
        <v>442</v>
      </c>
      <c r="D47" s="154" t="s">
        <v>437</v>
      </c>
      <c r="E47" s="155">
        <v>2.9999999999999997E-4</v>
      </c>
      <c r="F47" s="136" t="s">
        <v>443</v>
      </c>
      <c r="G47" s="136">
        <v>8.0500000000000007</v>
      </c>
      <c r="H47" s="156">
        <v>88980</v>
      </c>
      <c r="I47" s="156">
        <v>26.69</v>
      </c>
      <c r="J47" s="136" t="s">
        <v>444</v>
      </c>
      <c r="K47" s="136">
        <v>27.26</v>
      </c>
      <c r="L47" s="157"/>
      <c r="M47" s="156">
        <f>IF(ISNUMBER(K47/G47),IF(NOT(K47/G47=0),K47/G47, " "), " ")</f>
        <v>3.3863354037267079</v>
      </c>
      <c r="N47" s="154" t="s">
        <v>445</v>
      </c>
    </row>
    <row r="48" spans="1:14" ht="22.8" x14ac:dyDescent="0.25">
      <c r="A48" s="152">
        <v>21</v>
      </c>
      <c r="B48" s="153" t="s">
        <v>446</v>
      </c>
      <c r="C48" s="134" t="s">
        <v>447</v>
      </c>
      <c r="D48" s="154" t="s">
        <v>448</v>
      </c>
      <c r="E48" s="155">
        <v>0.18190000000000001</v>
      </c>
      <c r="F48" s="136" t="s">
        <v>449</v>
      </c>
      <c r="G48" s="136">
        <v>1.1100000000000001</v>
      </c>
      <c r="H48" s="156">
        <v>41.25</v>
      </c>
      <c r="I48" s="156">
        <v>7.52</v>
      </c>
      <c r="J48" s="136" t="s">
        <v>450</v>
      </c>
      <c r="K48" s="136">
        <v>8.01</v>
      </c>
      <c r="L48" s="157"/>
      <c r="M48" s="156">
        <f>IF(ISNUMBER(K48/G48),IF(NOT(K48/G48=0),K48/G48, " "), " ")</f>
        <v>7.2162162162162158</v>
      </c>
      <c r="N48" s="154" t="s">
        <v>451</v>
      </c>
    </row>
    <row r="49" spans="1:14" ht="34.200000000000003" x14ac:dyDescent="0.25">
      <c r="A49" s="152">
        <v>22</v>
      </c>
      <c r="B49" s="153" t="s">
        <v>452</v>
      </c>
      <c r="C49" s="134" t="s">
        <v>453</v>
      </c>
      <c r="D49" s="154" t="s">
        <v>437</v>
      </c>
      <c r="E49" s="155">
        <v>1E-4</v>
      </c>
      <c r="F49" s="136" t="s">
        <v>454</v>
      </c>
      <c r="G49" s="136">
        <v>1.83</v>
      </c>
      <c r="H49" s="156">
        <v>60646.19</v>
      </c>
      <c r="I49" s="156">
        <v>6.06</v>
      </c>
      <c r="J49" s="136" t="s">
        <v>455</v>
      </c>
      <c r="K49" s="136">
        <v>6.2</v>
      </c>
      <c r="L49" s="157"/>
      <c r="M49" s="156">
        <f>IF(ISNUMBER(K49/G49),IF(NOT(K49/G49=0),K49/G49, " "), " ")</f>
        <v>3.3879781420765025</v>
      </c>
      <c r="N49" s="154" t="s">
        <v>456</v>
      </c>
    </row>
    <row r="50" spans="1:14" ht="22.8" x14ac:dyDescent="0.25">
      <c r="A50" s="152">
        <v>23</v>
      </c>
      <c r="B50" s="153" t="s">
        <v>457</v>
      </c>
      <c r="C50" s="134" t="s">
        <v>458</v>
      </c>
      <c r="D50" s="154" t="s">
        <v>459</v>
      </c>
      <c r="E50" s="155">
        <v>0.23</v>
      </c>
      <c r="F50" s="136" t="s">
        <v>460</v>
      </c>
      <c r="G50" s="136">
        <v>4.6500000000000004</v>
      </c>
      <c r="H50" s="156">
        <v>87</v>
      </c>
      <c r="I50" s="156">
        <v>20.010000000000002</v>
      </c>
      <c r="J50" s="136" t="s">
        <v>461</v>
      </c>
      <c r="K50" s="136">
        <v>20.61</v>
      </c>
      <c r="L50" s="157"/>
      <c r="M50" s="156">
        <f>IF(ISNUMBER(K50/G50),IF(NOT(K50/G50=0),K50/G50, " "), " ")</f>
        <v>4.4322580645161285</v>
      </c>
      <c r="N50" s="154" t="s">
        <v>462</v>
      </c>
    </row>
    <row r="51" spans="1:14" ht="22.8" x14ac:dyDescent="0.25">
      <c r="A51" s="152">
        <v>24</v>
      </c>
      <c r="B51" s="153" t="s">
        <v>463</v>
      </c>
      <c r="C51" s="134" t="s">
        <v>464</v>
      </c>
      <c r="D51" s="154" t="s">
        <v>437</v>
      </c>
      <c r="E51" s="155">
        <v>5.9999999999999995E-4</v>
      </c>
      <c r="F51" s="136" t="s">
        <v>465</v>
      </c>
      <c r="G51" s="136">
        <v>6.41</v>
      </c>
      <c r="H51" s="156">
        <v>53556.78</v>
      </c>
      <c r="I51" s="156">
        <v>32.15</v>
      </c>
      <c r="J51" s="136" t="s">
        <v>466</v>
      </c>
      <c r="K51" s="136">
        <v>32.83</v>
      </c>
      <c r="L51" s="157"/>
      <c r="M51" s="156">
        <f>IF(ISNUMBER(K51/G51),IF(NOT(K51/G51=0),K51/G51, " "), " ")</f>
        <v>5.1216848673946958</v>
      </c>
      <c r="N51" s="154" t="s">
        <v>467</v>
      </c>
    </row>
    <row r="52" spans="1:14" ht="22.8" x14ac:dyDescent="0.25">
      <c r="A52" s="152">
        <v>25</v>
      </c>
      <c r="B52" s="153" t="s">
        <v>468</v>
      </c>
      <c r="C52" s="134" t="s">
        <v>469</v>
      </c>
      <c r="D52" s="154" t="s">
        <v>448</v>
      </c>
      <c r="E52" s="155">
        <v>9.3299999999999994E-2</v>
      </c>
      <c r="F52" s="136" t="s">
        <v>470</v>
      </c>
      <c r="G52" s="136">
        <v>9.41</v>
      </c>
      <c r="H52" s="156">
        <v>328</v>
      </c>
      <c r="I52" s="156">
        <v>30.6</v>
      </c>
      <c r="J52" s="136" t="s">
        <v>471</v>
      </c>
      <c r="K52" s="136">
        <v>31.53</v>
      </c>
      <c r="L52" s="157"/>
      <c r="M52" s="156">
        <f>IF(ISNUMBER(K52/G52),IF(NOT(K52/G52=0),K52/G52, " "), " ")</f>
        <v>3.3506907545164717</v>
      </c>
      <c r="N52" s="154" t="s">
        <v>472</v>
      </c>
    </row>
    <row r="53" spans="1:14" ht="114" x14ac:dyDescent="0.25">
      <c r="A53" s="152">
        <v>26</v>
      </c>
      <c r="B53" s="153" t="s">
        <v>473</v>
      </c>
      <c r="C53" s="134" t="s">
        <v>474</v>
      </c>
      <c r="D53" s="154" t="s">
        <v>437</v>
      </c>
      <c r="E53" s="155">
        <v>1.9E-3</v>
      </c>
      <c r="F53" s="136" t="s">
        <v>475</v>
      </c>
      <c r="G53" s="136">
        <v>10.07</v>
      </c>
      <c r="H53" s="156">
        <v>20100.32</v>
      </c>
      <c r="I53" s="156">
        <v>38.19</v>
      </c>
      <c r="J53" s="136" t="s">
        <v>476</v>
      </c>
      <c r="K53" s="136">
        <v>39.14</v>
      </c>
      <c r="L53" s="157"/>
      <c r="M53" s="156">
        <f>IF(ISNUMBER(K53/G53),IF(NOT(K53/G53=0),K53/G53, " "), " ")</f>
        <v>3.8867924528301887</v>
      </c>
      <c r="N53" s="154" t="s">
        <v>477</v>
      </c>
    </row>
    <row r="54" spans="1:14" ht="22.8" x14ac:dyDescent="0.25">
      <c r="A54" s="152">
        <v>27</v>
      </c>
      <c r="B54" s="153" t="s">
        <v>478</v>
      </c>
      <c r="C54" s="134" t="s">
        <v>479</v>
      </c>
      <c r="D54" s="154" t="s">
        <v>480</v>
      </c>
      <c r="E54" s="155">
        <v>0.1012</v>
      </c>
      <c r="F54" s="136" t="s">
        <v>481</v>
      </c>
      <c r="G54" s="136">
        <v>4.28</v>
      </c>
      <c r="H54" s="156">
        <v>128.38999999999999</v>
      </c>
      <c r="I54" s="156">
        <v>12.99</v>
      </c>
      <c r="J54" s="136" t="s">
        <v>482</v>
      </c>
      <c r="K54" s="136">
        <v>13.26</v>
      </c>
      <c r="L54" s="157"/>
      <c r="M54" s="156">
        <f>IF(ISNUMBER(K54/G54),IF(NOT(K54/G54=0),K54/G54, " "), " ")</f>
        <v>3.0981308411214949</v>
      </c>
      <c r="N54" s="154" t="s">
        <v>483</v>
      </c>
    </row>
    <row r="55" spans="1:14" ht="45.6" x14ac:dyDescent="0.25">
      <c r="A55" s="152">
        <v>28</v>
      </c>
      <c r="B55" s="153" t="s">
        <v>484</v>
      </c>
      <c r="C55" s="134" t="s">
        <v>485</v>
      </c>
      <c r="D55" s="154" t="s">
        <v>480</v>
      </c>
      <c r="E55" s="155">
        <v>1.04</v>
      </c>
      <c r="F55" s="136" t="s">
        <v>486</v>
      </c>
      <c r="G55" s="136">
        <v>23.72</v>
      </c>
      <c r="H55" s="156">
        <v>118.14</v>
      </c>
      <c r="I55" s="156">
        <v>122.84</v>
      </c>
      <c r="J55" s="136" t="s">
        <v>487</v>
      </c>
      <c r="K55" s="136">
        <v>125.43</v>
      </c>
      <c r="L55" s="157"/>
      <c r="M55" s="156">
        <f>IF(ISNUMBER(K55/G55),IF(NOT(K55/G55=0),K55/G55, " "), " ")</f>
        <v>5.287942664418213</v>
      </c>
      <c r="N55" s="154" t="s">
        <v>488</v>
      </c>
    </row>
    <row r="56" spans="1:14" ht="22.8" x14ac:dyDescent="0.25">
      <c r="A56" s="152">
        <v>29</v>
      </c>
      <c r="B56" s="153" t="s">
        <v>489</v>
      </c>
      <c r="C56" s="134" t="s">
        <v>490</v>
      </c>
      <c r="D56" s="154" t="s">
        <v>480</v>
      </c>
      <c r="E56" s="155">
        <v>4.0000000000000002E-4</v>
      </c>
      <c r="F56" s="136" t="s">
        <v>491</v>
      </c>
      <c r="G56" s="136"/>
      <c r="H56" s="156">
        <v>34.75</v>
      </c>
      <c r="I56" s="156">
        <v>0.01</v>
      </c>
      <c r="J56" s="136" t="s">
        <v>492</v>
      </c>
      <c r="K56" s="136">
        <v>0.01</v>
      </c>
      <c r="L56" s="157"/>
      <c r="M56" s="156" t="str">
        <f>IF(ISNUMBER(K56/G56),IF(NOT(K56/G56=0),K56/G56, " "), " ")</f>
        <v xml:space="preserve"> </v>
      </c>
      <c r="N56" s="154" t="s">
        <v>493</v>
      </c>
    </row>
    <row r="57" spans="1:14" ht="22.8" x14ac:dyDescent="0.25">
      <c r="A57" s="152">
        <v>30</v>
      </c>
      <c r="B57" s="153" t="s">
        <v>494</v>
      </c>
      <c r="C57" s="134" t="s">
        <v>495</v>
      </c>
      <c r="D57" s="154" t="s">
        <v>437</v>
      </c>
      <c r="E57" s="155">
        <v>8.9999999999999998E-4</v>
      </c>
      <c r="F57" s="136" t="s">
        <v>496</v>
      </c>
      <c r="G57" s="136">
        <v>2.12</v>
      </c>
      <c r="H57" s="156">
        <v>18122.03</v>
      </c>
      <c r="I57" s="156">
        <v>16.309999999999999</v>
      </c>
      <c r="J57" s="136" t="s">
        <v>497</v>
      </c>
      <c r="K57" s="136">
        <v>16.72</v>
      </c>
      <c r="L57" s="157"/>
      <c r="M57" s="156">
        <f>IF(ISNUMBER(K57/G57),IF(NOT(K57/G57=0),K57/G57, " "), " ")</f>
        <v>7.8867924528301874</v>
      </c>
      <c r="N57" s="154" t="s">
        <v>498</v>
      </c>
    </row>
    <row r="58" spans="1:14" ht="34.200000000000003" x14ac:dyDescent="0.25">
      <c r="A58" s="152">
        <v>31</v>
      </c>
      <c r="B58" s="153" t="s">
        <v>499</v>
      </c>
      <c r="C58" s="134" t="s">
        <v>500</v>
      </c>
      <c r="D58" s="154" t="s">
        <v>437</v>
      </c>
      <c r="E58" s="155">
        <v>4.4999999999999997E-3</v>
      </c>
      <c r="F58" s="136" t="s">
        <v>501</v>
      </c>
      <c r="G58" s="136">
        <v>94.06</v>
      </c>
      <c r="H58" s="156">
        <v>50416.65</v>
      </c>
      <c r="I58" s="156">
        <v>226.91</v>
      </c>
      <c r="J58" s="136" t="s">
        <v>502</v>
      </c>
      <c r="K58" s="136">
        <v>231.9</v>
      </c>
      <c r="L58" s="157"/>
      <c r="M58" s="156">
        <f>IF(ISNUMBER(K58/G58),IF(NOT(K58/G58=0),K58/G58, " "), " ")</f>
        <v>2.4654475866468211</v>
      </c>
      <c r="N58" s="154" t="s">
        <v>503</v>
      </c>
    </row>
    <row r="59" spans="1:14" ht="57" x14ac:dyDescent="0.25">
      <c r="A59" s="152">
        <v>32</v>
      </c>
      <c r="B59" s="153" t="s">
        <v>504</v>
      </c>
      <c r="C59" s="134" t="s">
        <v>505</v>
      </c>
      <c r="D59" s="154" t="s">
        <v>506</v>
      </c>
      <c r="E59" s="155">
        <v>12.84</v>
      </c>
      <c r="F59" s="136" t="s">
        <v>507</v>
      </c>
      <c r="G59" s="136">
        <v>157.93</v>
      </c>
      <c r="H59" s="156">
        <v>39.79</v>
      </c>
      <c r="I59" s="156">
        <v>510.92</v>
      </c>
      <c r="J59" s="136" t="s">
        <v>508</v>
      </c>
      <c r="K59" s="136">
        <v>523.12</v>
      </c>
      <c r="L59" s="157"/>
      <c r="M59" s="156">
        <f>IF(ISNUMBER(K59/G59),IF(NOT(K59/G59=0),K59/G59, " "), " ")</f>
        <v>3.312353574368391</v>
      </c>
      <c r="N59" s="154" t="s">
        <v>509</v>
      </c>
    </row>
    <row r="60" spans="1:14" ht="57" x14ac:dyDescent="0.25">
      <c r="A60" s="152">
        <v>33</v>
      </c>
      <c r="B60" s="153" t="s">
        <v>510</v>
      </c>
      <c r="C60" s="134" t="s">
        <v>511</v>
      </c>
      <c r="D60" s="154" t="s">
        <v>506</v>
      </c>
      <c r="E60" s="155">
        <v>5.35</v>
      </c>
      <c r="F60" s="136" t="s">
        <v>512</v>
      </c>
      <c r="G60" s="136">
        <v>151.94</v>
      </c>
      <c r="H60" s="156">
        <v>92.03</v>
      </c>
      <c r="I60" s="156">
        <v>492.36</v>
      </c>
      <c r="J60" s="136" t="s">
        <v>513</v>
      </c>
      <c r="K60" s="136">
        <v>504.13</v>
      </c>
      <c r="L60" s="157"/>
      <c r="M60" s="156">
        <f>IF(ISNUMBER(K60/G60),IF(NOT(K60/G60=0),K60/G60, " "), " ")</f>
        <v>3.3179544557061997</v>
      </c>
      <c r="N60" s="154" t="s">
        <v>514</v>
      </c>
    </row>
    <row r="61" spans="1:14" ht="57" x14ac:dyDescent="0.25">
      <c r="A61" s="152">
        <v>34</v>
      </c>
      <c r="B61" s="153" t="s">
        <v>515</v>
      </c>
      <c r="C61" s="134" t="s">
        <v>516</v>
      </c>
      <c r="D61" s="154" t="s">
        <v>506</v>
      </c>
      <c r="E61" s="155">
        <v>0.97799999999999998</v>
      </c>
      <c r="F61" s="136" t="s">
        <v>517</v>
      </c>
      <c r="G61" s="136">
        <v>28.23</v>
      </c>
      <c r="H61" s="156">
        <v>57.17</v>
      </c>
      <c r="I61" s="156">
        <v>55.91</v>
      </c>
      <c r="J61" s="136" t="s">
        <v>518</v>
      </c>
      <c r="K61" s="136">
        <v>57.06</v>
      </c>
      <c r="L61" s="157"/>
      <c r="M61" s="156">
        <f>IF(ISNUMBER(K61/G61),IF(NOT(K61/G61=0),K61/G61, " "), " ")</f>
        <v>2.0212539851222107</v>
      </c>
      <c r="N61" s="154" t="s">
        <v>519</v>
      </c>
    </row>
    <row r="62" spans="1:14" ht="34.200000000000003" x14ac:dyDescent="0.25">
      <c r="A62" s="152">
        <v>35</v>
      </c>
      <c r="B62" s="153" t="s">
        <v>520</v>
      </c>
      <c r="C62" s="134" t="s">
        <v>521</v>
      </c>
      <c r="D62" s="154" t="s">
        <v>437</v>
      </c>
      <c r="E62" s="155">
        <v>1.6000000000000001E-3</v>
      </c>
      <c r="F62" s="136" t="s">
        <v>522</v>
      </c>
      <c r="G62" s="136">
        <v>23.18</v>
      </c>
      <c r="H62" s="156">
        <v>49632</v>
      </c>
      <c r="I62" s="156">
        <v>79.42</v>
      </c>
      <c r="J62" s="136" t="s">
        <v>523</v>
      </c>
      <c r="K62" s="136">
        <v>81.14</v>
      </c>
      <c r="L62" s="157"/>
      <c r="M62" s="156">
        <f>IF(ISNUMBER(K62/G62),IF(NOT(K62/G62=0),K62/G62, " "), " ")</f>
        <v>3.5004314063848145</v>
      </c>
      <c r="N62" s="154" t="s">
        <v>524</v>
      </c>
    </row>
    <row r="63" spans="1:14" ht="22.8" x14ac:dyDescent="0.25">
      <c r="A63" s="152">
        <v>36</v>
      </c>
      <c r="B63" s="153" t="s">
        <v>525</v>
      </c>
      <c r="C63" s="134" t="s">
        <v>526</v>
      </c>
      <c r="D63" s="154" t="s">
        <v>506</v>
      </c>
      <c r="E63" s="155">
        <v>1.224</v>
      </c>
      <c r="F63" s="136" t="s">
        <v>527</v>
      </c>
      <c r="G63" s="136">
        <v>2.4500000000000002</v>
      </c>
      <c r="H63" s="156">
        <v>4.24</v>
      </c>
      <c r="I63" s="156">
        <v>5.19</v>
      </c>
      <c r="J63" s="136" t="s">
        <v>528</v>
      </c>
      <c r="K63" s="136">
        <v>5.34</v>
      </c>
      <c r="L63" s="157"/>
      <c r="M63" s="156">
        <f>IF(ISNUMBER(K63/G63),IF(NOT(K63/G63=0),K63/G63, " "), " ")</f>
        <v>2.1795918367346938</v>
      </c>
      <c r="N63" s="154" t="s">
        <v>529</v>
      </c>
    </row>
    <row r="64" spans="1:14" ht="45.6" x14ac:dyDescent="0.25">
      <c r="A64" s="152">
        <v>37</v>
      </c>
      <c r="B64" s="153" t="s">
        <v>530</v>
      </c>
      <c r="C64" s="134" t="s">
        <v>531</v>
      </c>
      <c r="D64" s="154" t="s">
        <v>506</v>
      </c>
      <c r="E64" s="155">
        <v>0.21</v>
      </c>
      <c r="F64" s="136" t="s">
        <v>532</v>
      </c>
      <c r="G64" s="136">
        <v>2.4300000000000002</v>
      </c>
      <c r="H64" s="156">
        <v>22.1</v>
      </c>
      <c r="I64" s="156">
        <v>4.6399999999999997</v>
      </c>
      <c r="J64" s="136" t="s">
        <v>533</v>
      </c>
      <c r="K64" s="136">
        <v>4.74</v>
      </c>
      <c r="L64" s="157"/>
      <c r="M64" s="156">
        <f>IF(ISNUMBER(K64/G64),IF(NOT(K64/G64=0),K64/G64, " "), " ")</f>
        <v>1.9506172839506173</v>
      </c>
      <c r="N64" s="154" t="s">
        <v>534</v>
      </c>
    </row>
    <row r="65" spans="1:14" ht="22.8" x14ac:dyDescent="0.25">
      <c r="A65" s="152">
        <v>38</v>
      </c>
      <c r="B65" s="153" t="s">
        <v>535</v>
      </c>
      <c r="C65" s="134" t="s">
        <v>536</v>
      </c>
      <c r="D65" s="154" t="s">
        <v>537</v>
      </c>
      <c r="E65" s="155">
        <v>1</v>
      </c>
      <c r="F65" s="136" t="s">
        <v>538</v>
      </c>
      <c r="G65" s="136">
        <v>7.21</v>
      </c>
      <c r="H65" s="156">
        <v>15.85</v>
      </c>
      <c r="I65" s="156">
        <v>15.85</v>
      </c>
      <c r="J65" s="136" t="s">
        <v>539</v>
      </c>
      <c r="K65" s="136">
        <v>16.170000000000002</v>
      </c>
      <c r="L65" s="157"/>
      <c r="M65" s="156">
        <f>IF(ISNUMBER(K65/G65),IF(NOT(K65/G65=0),K65/G65, " "), " ")</f>
        <v>2.2427184466019421</v>
      </c>
      <c r="N65" s="154" t="s">
        <v>540</v>
      </c>
    </row>
    <row r="66" spans="1:14" ht="57" x14ac:dyDescent="0.25">
      <c r="A66" s="152">
        <v>39</v>
      </c>
      <c r="B66" s="153" t="s">
        <v>541</v>
      </c>
      <c r="C66" s="134" t="s">
        <v>542</v>
      </c>
      <c r="D66" s="154" t="s">
        <v>506</v>
      </c>
      <c r="E66" s="155">
        <v>1</v>
      </c>
      <c r="F66" s="136" t="s">
        <v>543</v>
      </c>
      <c r="G66" s="136">
        <v>154.93</v>
      </c>
      <c r="H66" s="156">
        <v>450</v>
      </c>
      <c r="I66" s="156">
        <v>450</v>
      </c>
      <c r="J66" s="136" t="s">
        <v>544</v>
      </c>
      <c r="K66" s="136">
        <v>459.7</v>
      </c>
      <c r="L66" s="157"/>
      <c r="M66" s="156">
        <f>IF(ISNUMBER(K66/G66),IF(NOT(K66/G66=0),K66/G66, " "), " ")</f>
        <v>2.9671464532369454</v>
      </c>
      <c r="N66" s="154" t="s">
        <v>545</v>
      </c>
    </row>
    <row r="67" spans="1:14" ht="45.6" x14ac:dyDescent="0.25">
      <c r="A67" s="152">
        <v>40</v>
      </c>
      <c r="B67" s="153" t="s">
        <v>546</v>
      </c>
      <c r="C67" s="134" t="s">
        <v>547</v>
      </c>
      <c r="D67" s="154" t="s">
        <v>506</v>
      </c>
      <c r="E67" s="155">
        <v>3.5924</v>
      </c>
      <c r="F67" s="136" t="s">
        <v>548</v>
      </c>
      <c r="G67" s="136">
        <v>496.61</v>
      </c>
      <c r="H67" s="156">
        <v>885.63</v>
      </c>
      <c r="I67" s="156">
        <v>3181.54</v>
      </c>
      <c r="J67" s="136" t="s">
        <v>549</v>
      </c>
      <c r="K67" s="136">
        <v>3250.8</v>
      </c>
      <c r="L67" s="157"/>
      <c r="M67" s="156">
        <f>IF(ISNUMBER(K67/G67),IF(NOT(K67/G67=0),K67/G67, " "), " ")</f>
        <v>6.5459817563077669</v>
      </c>
      <c r="N67" s="154" t="s">
        <v>550</v>
      </c>
    </row>
    <row r="68" spans="1:14" ht="22.8" x14ac:dyDescent="0.25">
      <c r="A68" s="152">
        <v>41</v>
      </c>
      <c r="B68" s="153" t="s">
        <v>551</v>
      </c>
      <c r="C68" s="134" t="s">
        <v>552</v>
      </c>
      <c r="D68" s="154" t="s">
        <v>553</v>
      </c>
      <c r="E68" s="155">
        <v>6</v>
      </c>
      <c r="F68" s="136" t="s">
        <v>554</v>
      </c>
      <c r="G68" s="136">
        <v>111.6</v>
      </c>
      <c r="H68" s="156">
        <v>33.74</v>
      </c>
      <c r="I68" s="156">
        <v>202.44</v>
      </c>
      <c r="J68" s="136" t="s">
        <v>555</v>
      </c>
      <c r="K68" s="136">
        <v>206.88</v>
      </c>
      <c r="L68" s="157"/>
      <c r="M68" s="156">
        <f>IF(ISNUMBER(K68/G68),IF(NOT(K68/G68=0),K68/G68, " "), " ")</f>
        <v>1.8537634408602151</v>
      </c>
      <c r="N68" s="154" t="s">
        <v>556</v>
      </c>
    </row>
    <row r="69" spans="1:14" ht="34.200000000000003" x14ac:dyDescent="0.25">
      <c r="A69" s="152">
        <v>42</v>
      </c>
      <c r="B69" s="153" t="s">
        <v>557</v>
      </c>
      <c r="C69" s="134" t="s">
        <v>558</v>
      </c>
      <c r="D69" s="154" t="s">
        <v>448</v>
      </c>
      <c r="E69" s="155">
        <v>4.056</v>
      </c>
      <c r="F69" s="136" t="s">
        <v>559</v>
      </c>
      <c r="G69" s="136">
        <v>12.6</v>
      </c>
      <c r="H69" s="156">
        <v>21.36</v>
      </c>
      <c r="I69" s="156">
        <v>86.64</v>
      </c>
      <c r="J69" s="136" t="s">
        <v>560</v>
      </c>
      <c r="K69" s="136">
        <v>88.4</v>
      </c>
      <c r="L69" s="157"/>
      <c r="M69" s="156">
        <f>IF(ISNUMBER(K69/G69),IF(NOT(K69/G69=0),K69/G69, " "), " ")</f>
        <v>7.0158730158730167</v>
      </c>
      <c r="N69" s="154" t="s">
        <v>561</v>
      </c>
    </row>
    <row r="70" spans="1:14" ht="22.8" x14ac:dyDescent="0.25">
      <c r="A70" s="152">
        <v>43</v>
      </c>
      <c r="B70" s="153" t="s">
        <v>562</v>
      </c>
      <c r="C70" s="134" t="s">
        <v>563</v>
      </c>
      <c r="D70" s="154" t="s">
        <v>506</v>
      </c>
      <c r="E70" s="155">
        <v>1.956</v>
      </c>
      <c r="F70" s="136" t="s">
        <v>564</v>
      </c>
      <c r="G70" s="136">
        <v>33.1</v>
      </c>
      <c r="H70" s="156">
        <v>46.61</v>
      </c>
      <c r="I70" s="156">
        <v>91.17</v>
      </c>
      <c r="J70" s="136" t="s">
        <v>565</v>
      </c>
      <c r="K70" s="136">
        <v>93.07</v>
      </c>
      <c r="L70" s="157"/>
      <c r="M70" s="156">
        <f>IF(ISNUMBER(K70/G70),IF(NOT(K70/G70=0),K70/G70, " "), " ")</f>
        <v>2.8117824773413895</v>
      </c>
      <c r="N70" s="154" t="s">
        <v>566</v>
      </c>
    </row>
    <row r="71" spans="1:14" ht="22.8" x14ac:dyDescent="0.25">
      <c r="A71" s="152">
        <v>44</v>
      </c>
      <c r="B71" s="153" t="s">
        <v>567</v>
      </c>
      <c r="C71" s="134" t="s">
        <v>568</v>
      </c>
      <c r="D71" s="154" t="s">
        <v>569</v>
      </c>
      <c r="E71" s="155">
        <v>2E-3</v>
      </c>
      <c r="F71" s="136" t="s">
        <v>570</v>
      </c>
      <c r="G71" s="136">
        <v>9.82</v>
      </c>
      <c r="H71" s="156">
        <v>33880</v>
      </c>
      <c r="I71" s="156">
        <v>67.760000000000005</v>
      </c>
      <c r="J71" s="136" t="s">
        <v>571</v>
      </c>
      <c r="K71" s="136">
        <v>69.13</v>
      </c>
      <c r="L71" s="157"/>
      <c r="M71" s="156">
        <f>IF(ISNUMBER(K71/G71),IF(NOT(K71/G71=0),K71/G71, " "), " ")</f>
        <v>7.0397148676171071</v>
      </c>
      <c r="N71" s="154" t="s">
        <v>572</v>
      </c>
    </row>
    <row r="72" spans="1:14" ht="22.8" x14ac:dyDescent="0.25">
      <c r="A72" s="152">
        <v>45</v>
      </c>
      <c r="B72" s="153" t="s">
        <v>573</v>
      </c>
      <c r="C72" s="134" t="s">
        <v>574</v>
      </c>
      <c r="D72" s="154" t="s">
        <v>553</v>
      </c>
      <c r="E72" s="155">
        <v>2</v>
      </c>
      <c r="F72" s="136" t="s">
        <v>575</v>
      </c>
      <c r="G72" s="136">
        <v>30.2</v>
      </c>
      <c r="H72" s="156"/>
      <c r="I72" s="156"/>
      <c r="J72" s="136" t="s">
        <v>576</v>
      </c>
      <c r="K72" s="136">
        <v>77.14</v>
      </c>
      <c r="L72" s="157"/>
      <c r="M72" s="156">
        <f>IF(ISNUMBER(K72/G72),IF(NOT(K72/G72=0),K72/G72, " "), " ")</f>
        <v>2.5543046357615893</v>
      </c>
      <c r="N72" s="154"/>
    </row>
    <row r="73" spans="1:14" ht="22.8" x14ac:dyDescent="0.25">
      <c r="A73" s="152">
        <v>46</v>
      </c>
      <c r="B73" s="153" t="s">
        <v>577</v>
      </c>
      <c r="C73" s="134" t="s">
        <v>578</v>
      </c>
      <c r="D73" s="154" t="s">
        <v>480</v>
      </c>
      <c r="E73" s="155">
        <v>0.4</v>
      </c>
      <c r="F73" s="136" t="s">
        <v>579</v>
      </c>
      <c r="G73" s="136">
        <v>4.84</v>
      </c>
      <c r="H73" s="156"/>
      <c r="I73" s="156"/>
      <c r="J73" s="136" t="s">
        <v>580</v>
      </c>
      <c r="K73" s="136">
        <v>17.48</v>
      </c>
      <c r="L73" s="157"/>
      <c r="M73" s="156">
        <f>IF(ISNUMBER(K73/G73),IF(NOT(K73/G73=0),K73/G73, " "), " ")</f>
        <v>3.6115702479338845</v>
      </c>
      <c r="N73" s="154"/>
    </row>
    <row r="74" spans="1:14" ht="22.8" x14ac:dyDescent="0.25">
      <c r="A74" s="152">
        <v>47</v>
      </c>
      <c r="B74" s="153" t="s">
        <v>581</v>
      </c>
      <c r="C74" s="134" t="s">
        <v>582</v>
      </c>
      <c r="D74" s="154" t="s">
        <v>480</v>
      </c>
      <c r="E74" s="155">
        <v>2.2999999999999998</v>
      </c>
      <c r="F74" s="136" t="s">
        <v>583</v>
      </c>
      <c r="G74" s="136">
        <v>60.49</v>
      </c>
      <c r="H74" s="156"/>
      <c r="I74" s="156"/>
      <c r="J74" s="136" t="s">
        <v>584</v>
      </c>
      <c r="K74" s="136">
        <v>277.43</v>
      </c>
      <c r="L74" s="157"/>
      <c r="M74" s="156">
        <f>IF(ISNUMBER(K74/G74),IF(NOT(K74/G74=0),K74/G74, " "), " ")</f>
        <v>4.5863779137047445</v>
      </c>
      <c r="N74" s="154"/>
    </row>
    <row r="75" spans="1:14" ht="45.6" x14ac:dyDescent="0.25">
      <c r="A75" s="152">
        <v>48</v>
      </c>
      <c r="B75" s="153" t="s">
        <v>585</v>
      </c>
      <c r="C75" s="134" t="s">
        <v>586</v>
      </c>
      <c r="D75" s="154" t="s">
        <v>587</v>
      </c>
      <c r="E75" s="155">
        <v>0.6</v>
      </c>
      <c r="F75" s="136" t="s">
        <v>588</v>
      </c>
      <c r="G75" s="136">
        <v>30.18</v>
      </c>
      <c r="H75" s="156"/>
      <c r="I75" s="156"/>
      <c r="J75" s="136" t="s">
        <v>589</v>
      </c>
      <c r="K75" s="136">
        <v>80.5</v>
      </c>
      <c r="L75" s="157"/>
      <c r="M75" s="156">
        <f>IF(ISNUMBER(K75/G75),IF(NOT(K75/G75=0),K75/G75, " "), " ")</f>
        <v>2.6673293571901922</v>
      </c>
      <c r="N75" s="154"/>
    </row>
    <row r="76" spans="1:14" ht="34.200000000000003" x14ac:dyDescent="0.25">
      <c r="A76" s="152">
        <v>49</v>
      </c>
      <c r="B76" s="153" t="s">
        <v>590</v>
      </c>
      <c r="C76" s="134" t="s">
        <v>591</v>
      </c>
      <c r="D76" s="154" t="s">
        <v>553</v>
      </c>
      <c r="E76" s="155">
        <v>5</v>
      </c>
      <c r="F76" s="136" t="s">
        <v>592</v>
      </c>
      <c r="G76" s="136">
        <v>311.75</v>
      </c>
      <c r="H76" s="156"/>
      <c r="I76" s="156"/>
      <c r="J76" s="136" t="s">
        <v>593</v>
      </c>
      <c r="K76" s="136">
        <v>558.9</v>
      </c>
      <c r="L76" s="157"/>
      <c r="M76" s="156">
        <f>IF(ISNUMBER(K76/G76),IF(NOT(K76/G76=0),K76/G76, " "), " ")</f>
        <v>1.7927826784282277</v>
      </c>
      <c r="N76" s="154"/>
    </row>
    <row r="77" spans="1:14" ht="22.8" x14ac:dyDescent="0.25">
      <c r="A77" s="152">
        <v>50</v>
      </c>
      <c r="B77" s="153" t="s">
        <v>594</v>
      </c>
      <c r="C77" s="134" t="s">
        <v>595</v>
      </c>
      <c r="D77" s="154" t="s">
        <v>553</v>
      </c>
      <c r="E77" s="155">
        <v>2</v>
      </c>
      <c r="F77" s="136" t="s">
        <v>596</v>
      </c>
      <c r="G77" s="136">
        <v>58.6</v>
      </c>
      <c r="H77" s="156"/>
      <c r="I77" s="156"/>
      <c r="J77" s="136" t="s">
        <v>597</v>
      </c>
      <c r="K77" s="136">
        <v>149.62</v>
      </c>
      <c r="L77" s="157"/>
      <c r="M77" s="156">
        <f>IF(ISNUMBER(K77/G77),IF(NOT(K77/G77=0),K77/G77, " "), " ")</f>
        <v>2.5532423208191126</v>
      </c>
      <c r="N77" s="154"/>
    </row>
    <row r="78" spans="1:14" ht="22.8" x14ac:dyDescent="0.25">
      <c r="A78" s="152">
        <v>51</v>
      </c>
      <c r="B78" s="153" t="s">
        <v>598</v>
      </c>
      <c r="C78" s="134" t="s">
        <v>599</v>
      </c>
      <c r="D78" s="154" t="s">
        <v>553</v>
      </c>
      <c r="E78" s="155">
        <v>4</v>
      </c>
      <c r="F78" s="136" t="s">
        <v>600</v>
      </c>
      <c r="G78" s="136">
        <v>9.8000000000000007</v>
      </c>
      <c r="H78" s="156"/>
      <c r="I78" s="156"/>
      <c r="J78" s="136" t="s">
        <v>601</v>
      </c>
      <c r="K78" s="136">
        <v>24.56</v>
      </c>
      <c r="L78" s="157"/>
      <c r="M78" s="156">
        <f>IF(ISNUMBER(K78/G78),IF(NOT(K78/G78=0),K78/G78, " "), " ")</f>
        <v>2.5061224489795917</v>
      </c>
      <c r="N78" s="154"/>
    </row>
    <row r="79" spans="1:14" ht="34.200000000000003" x14ac:dyDescent="0.25">
      <c r="A79" s="152">
        <v>52</v>
      </c>
      <c r="B79" s="153" t="s">
        <v>602</v>
      </c>
      <c r="C79" s="134" t="s">
        <v>603</v>
      </c>
      <c r="D79" s="154" t="s">
        <v>553</v>
      </c>
      <c r="E79" s="155">
        <v>3</v>
      </c>
      <c r="F79" s="136" t="s">
        <v>604</v>
      </c>
      <c r="G79" s="136">
        <v>37.380000000000003</v>
      </c>
      <c r="H79" s="156"/>
      <c r="I79" s="156"/>
      <c r="J79" s="136" t="s">
        <v>605</v>
      </c>
      <c r="K79" s="136">
        <v>87.66</v>
      </c>
      <c r="L79" s="157"/>
      <c r="M79" s="156">
        <f>IF(ISNUMBER(K79/G79),IF(NOT(K79/G79=0),K79/G79, " "), " ")</f>
        <v>2.3451043338683784</v>
      </c>
      <c r="N79" s="154"/>
    </row>
    <row r="80" spans="1:14" ht="19.350000000000001" customHeight="1" x14ac:dyDescent="0.25">
      <c r="A80" s="150" t="s">
        <v>606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</row>
    <row r="81" spans="1:14" ht="19.350000000000001" customHeight="1" x14ac:dyDescent="0.25">
      <c r="A81" s="128" t="s">
        <v>434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</row>
    <row r="82" spans="1:14" ht="22.8" x14ac:dyDescent="0.25">
      <c r="A82" s="152">
        <v>53</v>
      </c>
      <c r="B82" s="153" t="s">
        <v>607</v>
      </c>
      <c r="C82" s="134" t="s">
        <v>608</v>
      </c>
      <c r="D82" s="154" t="s">
        <v>553</v>
      </c>
      <c r="E82" s="155">
        <v>10</v>
      </c>
      <c r="F82" s="136" t="s">
        <v>411</v>
      </c>
      <c r="G82" s="136"/>
      <c r="H82" s="156"/>
      <c r="I82" s="156"/>
      <c r="J82" s="136" t="s">
        <v>411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54</v>
      </c>
      <c r="B83" s="153" t="s">
        <v>609</v>
      </c>
      <c r="C83" s="134" t="s">
        <v>610</v>
      </c>
      <c r="D83" s="154" t="s">
        <v>437</v>
      </c>
      <c r="E83" s="155">
        <v>0.125</v>
      </c>
      <c r="F83" s="136" t="s">
        <v>411</v>
      </c>
      <c r="G83" s="136"/>
      <c r="H83" s="156"/>
      <c r="I83" s="156"/>
      <c r="J83" s="136" t="s">
        <v>411</v>
      </c>
      <c r="K83" s="136"/>
      <c r="L83" s="157"/>
      <c r="M83" s="156" t="str">
        <f>IF(ISNUMBER(K83/G83),IF(NOT(K83/G83=0),K83/G83, " "), " ")</f>
        <v xml:space="preserve"> </v>
      </c>
      <c r="N83" s="154"/>
    </row>
    <row r="84" spans="1:14" ht="22.8" x14ac:dyDescent="0.25">
      <c r="A84" s="158">
        <v>55</v>
      </c>
      <c r="B84" s="159" t="s">
        <v>611</v>
      </c>
      <c r="C84" s="140" t="s">
        <v>612</v>
      </c>
      <c r="D84" s="160" t="s">
        <v>437</v>
      </c>
      <c r="E84" s="161">
        <v>1E-3</v>
      </c>
      <c r="F84" s="142" t="s">
        <v>411</v>
      </c>
      <c r="G84" s="142"/>
      <c r="H84" s="162"/>
      <c r="I84" s="162"/>
      <c r="J84" s="142" t="s">
        <v>411</v>
      </c>
      <c r="K84" s="142"/>
      <c r="L84" s="163"/>
      <c r="M84" s="162" t="str">
        <f>IF(ISNUMBER(K84/G84),IF(NOT(K84/G84=0),K84/G84, " "), " ")</f>
        <v xml:space="preserve"> </v>
      </c>
      <c r="N84" s="160"/>
    </row>
    <row r="85" spans="1:14" x14ac:dyDescent="0.25">
      <c r="A85" s="144" t="s">
        <v>345</v>
      </c>
      <c r="B85" s="145"/>
      <c r="C85" s="145"/>
      <c r="D85" s="145"/>
      <c r="E85" s="145"/>
      <c r="F85" s="145"/>
      <c r="G85" s="164">
        <v>2750</v>
      </c>
      <c r="H85" s="165"/>
      <c r="I85" s="165"/>
      <c r="J85" s="165"/>
      <c r="K85" s="164">
        <v>16486</v>
      </c>
      <c r="L85" s="166"/>
      <c r="M85" s="164">
        <f ca="1">IF(ISNUMBER(INDIRECT("K" &amp; ROW())/INDIRECT("G" &amp; ROW())),INDIRECT("K" &amp; ROW())/INDIRECT("G" &amp; ROW()), " ")</f>
        <v>5.9949090909090907</v>
      </c>
      <c r="N85" s="146" t="s">
        <v>613</v>
      </c>
    </row>
    <row r="86" spans="1:14" x14ac:dyDescent="0.25">
      <c r="A86" s="144" t="s">
        <v>349</v>
      </c>
      <c r="B86" s="145"/>
      <c r="C86" s="145"/>
      <c r="D86" s="145"/>
      <c r="E86" s="145"/>
      <c r="F86" s="145"/>
      <c r="G86" s="164"/>
      <c r="H86" s="165"/>
      <c r="I86" s="165"/>
      <c r="J86" s="165"/>
      <c r="K86" s="164"/>
      <c r="L86" s="166"/>
      <c r="M86" s="164" t="str">
        <f ca="1">IF(ISNUMBER(INDIRECT("K" &amp; ROW())/INDIRECT("G" &amp; ROW())),INDIRECT("K" &amp; ROW())/INDIRECT("G" &amp; ROW()), " ")</f>
        <v xml:space="preserve"> </v>
      </c>
      <c r="N86" s="146" t="s">
        <v>613</v>
      </c>
    </row>
    <row r="87" spans="1:14" x14ac:dyDescent="0.25">
      <c r="A87" s="144" t="s">
        <v>350</v>
      </c>
      <c r="B87" s="145"/>
      <c r="C87" s="145"/>
      <c r="D87" s="145"/>
      <c r="E87" s="145"/>
      <c r="F87" s="145"/>
      <c r="G87" s="164">
        <v>831</v>
      </c>
      <c r="H87" s="165"/>
      <c r="I87" s="165"/>
      <c r="J87" s="165"/>
      <c r="K87" s="164">
        <v>9152</v>
      </c>
      <c r="L87" s="166"/>
      <c r="M87" s="164">
        <f ca="1">IF(ISNUMBER(INDIRECT("K" &amp; ROW())/INDIRECT("G" &amp; ROW())),INDIRECT("K" &amp; ROW())/INDIRECT("G" &amp; ROW()), " ")</f>
        <v>11.013237063778581</v>
      </c>
      <c r="N87" s="146" t="s">
        <v>613</v>
      </c>
    </row>
    <row r="88" spans="1:14" x14ac:dyDescent="0.25">
      <c r="A88" s="144" t="s">
        <v>351</v>
      </c>
      <c r="B88" s="145"/>
      <c r="C88" s="145"/>
      <c r="D88" s="145"/>
      <c r="E88" s="145"/>
      <c r="F88" s="145"/>
      <c r="G88" s="164">
        <v>1893</v>
      </c>
      <c r="H88" s="165"/>
      <c r="I88" s="165"/>
      <c r="J88" s="165"/>
      <c r="K88" s="164">
        <v>7200</v>
      </c>
      <c r="L88" s="166"/>
      <c r="M88" s="164">
        <f ca="1">IF(ISNUMBER(INDIRECT("K" &amp; ROW())/INDIRECT("G" &amp; ROW())),INDIRECT("K" &amp; ROW())/INDIRECT("G" &amp; ROW()), " ")</f>
        <v>3.8034865293185418</v>
      </c>
      <c r="N88" s="146" t="s">
        <v>613</v>
      </c>
    </row>
    <row r="89" spans="1:14" x14ac:dyDescent="0.25">
      <c r="A89" s="144" t="s">
        <v>352</v>
      </c>
      <c r="B89" s="145"/>
      <c r="C89" s="145"/>
      <c r="D89" s="145"/>
      <c r="E89" s="145"/>
      <c r="F89" s="145"/>
      <c r="G89" s="164">
        <v>26</v>
      </c>
      <c r="H89" s="165"/>
      <c r="I89" s="165"/>
      <c r="J89" s="165"/>
      <c r="K89" s="164">
        <v>143</v>
      </c>
      <c r="L89" s="166"/>
      <c r="M89" s="164">
        <f ca="1">IF(ISNUMBER(INDIRECT("K" &amp; ROW())/INDIRECT("G" &amp; ROW())),INDIRECT("K" &amp; ROW())/INDIRECT("G" &amp; ROW()), " ")</f>
        <v>5.5</v>
      </c>
      <c r="N89" s="146" t="s">
        <v>613</v>
      </c>
    </row>
    <row r="90" spans="1:14" x14ac:dyDescent="0.25">
      <c r="A90" s="147" t="s">
        <v>353</v>
      </c>
      <c r="B90" s="148"/>
      <c r="C90" s="148"/>
      <c r="D90" s="148"/>
      <c r="E90" s="148"/>
      <c r="F90" s="148"/>
      <c r="G90" s="167">
        <v>822</v>
      </c>
      <c r="H90" s="168"/>
      <c r="I90" s="168"/>
      <c r="J90" s="168"/>
      <c r="K90" s="167">
        <v>7708</v>
      </c>
      <c r="L90" s="169"/>
      <c r="M90" s="167">
        <f ca="1">IF(ISNUMBER(INDIRECT("K" &amp; ROW())/INDIRECT("G" &amp; ROW())),INDIRECT("K" &amp; ROW())/INDIRECT("G" &amp; ROW()), " ")</f>
        <v>9.3771289537712903</v>
      </c>
      <c r="N90" s="149" t="s">
        <v>613</v>
      </c>
    </row>
    <row r="91" spans="1:14" x14ac:dyDescent="0.25">
      <c r="A91" s="147" t="s">
        <v>354</v>
      </c>
      <c r="B91" s="148"/>
      <c r="C91" s="148"/>
      <c r="D91" s="148"/>
      <c r="E91" s="148"/>
      <c r="F91" s="148"/>
      <c r="G91" s="167">
        <v>487</v>
      </c>
      <c r="H91" s="168"/>
      <c r="I91" s="168"/>
      <c r="J91" s="168"/>
      <c r="K91" s="167">
        <v>4280</v>
      </c>
      <c r="L91" s="169"/>
      <c r="M91" s="167">
        <f ca="1">IF(ISNUMBER(INDIRECT("K" &amp; ROW())/INDIRECT("G" &amp; ROW())),INDIRECT("K" &amp; ROW())/INDIRECT("G" &amp; ROW()), " ")</f>
        <v>8.7885010266940444</v>
      </c>
      <c r="N91" s="149" t="s">
        <v>613</v>
      </c>
    </row>
    <row r="92" spans="1:14" x14ac:dyDescent="0.25">
      <c r="A92" s="147" t="s">
        <v>355</v>
      </c>
      <c r="B92" s="148"/>
      <c r="C92" s="148"/>
      <c r="D92" s="148"/>
      <c r="E92" s="148"/>
      <c r="F92" s="148"/>
      <c r="G92" s="167"/>
      <c r="H92" s="168"/>
      <c r="I92" s="168"/>
      <c r="J92" s="168"/>
      <c r="K92" s="167"/>
      <c r="L92" s="169"/>
      <c r="M92" s="167" t="str">
        <f ca="1">IF(ISNUMBER(INDIRECT("K" &amp; ROW())/INDIRECT("G" &amp; ROW())),INDIRECT("K" &amp; ROW())/INDIRECT("G" &amp; ROW()), " ")</f>
        <v xml:space="preserve"> </v>
      </c>
      <c r="N92" s="149" t="s">
        <v>613</v>
      </c>
    </row>
    <row r="93" spans="1:14" ht="30" customHeight="1" x14ac:dyDescent="0.25">
      <c r="A93" s="144" t="s">
        <v>356</v>
      </c>
      <c r="B93" s="145"/>
      <c r="C93" s="145"/>
      <c r="D93" s="145"/>
      <c r="E93" s="145"/>
      <c r="F93" s="145"/>
      <c r="G93" s="164">
        <v>3665</v>
      </c>
      <c r="H93" s="165"/>
      <c r="I93" s="165"/>
      <c r="J93" s="165"/>
      <c r="K93" s="164">
        <v>25123</v>
      </c>
      <c r="L93" s="166"/>
      <c r="M93" s="164">
        <f ca="1">IF(ISNUMBER(INDIRECT("K" &amp; ROW())/INDIRECT("G" &amp; ROW())),INDIRECT("K" &amp; ROW())/INDIRECT("G" &amp; ROW()), " ")</f>
        <v>6.8548431105047749</v>
      </c>
      <c r="N93" s="146" t="s">
        <v>613</v>
      </c>
    </row>
    <row r="94" spans="1:14" x14ac:dyDescent="0.25">
      <c r="A94" s="144" t="s">
        <v>357</v>
      </c>
      <c r="B94" s="145"/>
      <c r="C94" s="145"/>
      <c r="D94" s="145"/>
      <c r="E94" s="145"/>
      <c r="F94" s="145"/>
      <c r="G94" s="164">
        <v>104</v>
      </c>
      <c r="H94" s="165"/>
      <c r="I94" s="165"/>
      <c r="J94" s="165"/>
      <c r="K94" s="164">
        <v>449</v>
      </c>
      <c r="L94" s="166"/>
      <c r="M94" s="164">
        <f ca="1">IF(ISNUMBER(INDIRECT("K" &amp; ROW())/INDIRECT("G" &amp; ROW())),INDIRECT("K" &amp; ROW())/INDIRECT("G" &amp; ROW()), " ")</f>
        <v>4.3173076923076925</v>
      </c>
      <c r="N94" s="146" t="s">
        <v>613</v>
      </c>
    </row>
    <row r="95" spans="1:14" ht="30" customHeight="1" x14ac:dyDescent="0.25">
      <c r="A95" s="144" t="s">
        <v>358</v>
      </c>
      <c r="B95" s="145"/>
      <c r="C95" s="145"/>
      <c r="D95" s="145"/>
      <c r="E95" s="145"/>
      <c r="F95" s="145"/>
      <c r="G95" s="164">
        <v>272</v>
      </c>
      <c r="H95" s="165"/>
      <c r="I95" s="165"/>
      <c r="J95" s="165"/>
      <c r="K95" s="164">
        <v>2773</v>
      </c>
      <c r="L95" s="166"/>
      <c r="M95" s="164">
        <f ca="1">IF(ISNUMBER(INDIRECT("K" &amp; ROW())/INDIRECT("G" &amp; ROW())),INDIRECT("K" &amp; ROW())/INDIRECT("G" &amp; ROW()), " ")</f>
        <v>10.194852941176471</v>
      </c>
      <c r="N95" s="146" t="s">
        <v>613</v>
      </c>
    </row>
    <row r="96" spans="1:14" ht="30" customHeight="1" x14ac:dyDescent="0.25">
      <c r="A96" s="144" t="s">
        <v>359</v>
      </c>
      <c r="B96" s="145"/>
      <c r="C96" s="145"/>
      <c r="D96" s="145"/>
      <c r="E96" s="145"/>
      <c r="F96" s="145"/>
      <c r="G96" s="164">
        <v>18</v>
      </c>
      <c r="H96" s="165"/>
      <c r="I96" s="165"/>
      <c r="J96" s="165"/>
      <c r="K96" s="164">
        <v>129</v>
      </c>
      <c r="L96" s="166"/>
      <c r="M96" s="164">
        <f ca="1">IF(ISNUMBER(INDIRECT("K" &amp; ROW())/INDIRECT("G" &amp; ROW())),INDIRECT("K" &amp; ROW())/INDIRECT("G" &amp; ROW()), " ")</f>
        <v>7.166666666666667</v>
      </c>
      <c r="N96" s="146" t="s">
        <v>613</v>
      </c>
    </row>
    <row r="97" spans="1:14" x14ac:dyDescent="0.25">
      <c r="A97" s="144" t="s">
        <v>360</v>
      </c>
      <c r="B97" s="145"/>
      <c r="C97" s="145"/>
      <c r="D97" s="145"/>
      <c r="E97" s="145"/>
      <c r="F97" s="145"/>
      <c r="G97" s="164">
        <v>4059</v>
      </c>
      <c r="H97" s="165"/>
      <c r="I97" s="165"/>
      <c r="J97" s="165"/>
      <c r="K97" s="164">
        <v>28474</v>
      </c>
      <c r="L97" s="166"/>
      <c r="M97" s="164">
        <f ca="1">IF(ISNUMBER(INDIRECT("K" &amp; ROW())/INDIRECT("G" &amp; ROW())),INDIRECT("K" &amp; ROW())/INDIRECT("G" &amp; ROW()), " ")</f>
        <v>7.0150283321015028</v>
      </c>
      <c r="N97" s="146" t="s">
        <v>613</v>
      </c>
    </row>
    <row r="98" spans="1:14" ht="30" customHeight="1" x14ac:dyDescent="0.25">
      <c r="A98" s="144" t="s">
        <v>361</v>
      </c>
      <c r="B98" s="145"/>
      <c r="C98" s="145"/>
      <c r="D98" s="145"/>
      <c r="E98" s="145"/>
      <c r="F98" s="145"/>
      <c r="G98" s="164">
        <v>383.9</v>
      </c>
      <c r="H98" s="165"/>
      <c r="I98" s="165"/>
      <c r="J98" s="165"/>
      <c r="K98" s="164">
        <v>1673.21</v>
      </c>
      <c r="L98" s="166"/>
      <c r="M98" s="164">
        <f ca="1">IF(ISNUMBER(INDIRECT("K" &amp; ROW())/INDIRECT("G" &amp; ROW())),INDIRECT("K" &amp; ROW())/INDIRECT("G" &amp; ROW()), " ")</f>
        <v>4.3584527220630376</v>
      </c>
      <c r="N98" s="146" t="s">
        <v>613</v>
      </c>
    </row>
    <row r="99" spans="1:14" x14ac:dyDescent="0.25">
      <c r="A99" s="147" t="s">
        <v>362</v>
      </c>
      <c r="B99" s="148"/>
      <c r="C99" s="148"/>
      <c r="D99" s="148"/>
      <c r="E99" s="148"/>
      <c r="F99" s="148"/>
      <c r="G99" s="167">
        <v>4442.8999999999996</v>
      </c>
      <c r="H99" s="168"/>
      <c r="I99" s="168"/>
      <c r="J99" s="168"/>
      <c r="K99" s="167">
        <v>30147.21</v>
      </c>
      <c r="L99" s="169"/>
      <c r="M99" s="167">
        <f ca="1">IF(ISNUMBER(INDIRECT("K" &amp; ROW())/INDIRECT("G" &amp; ROW())),INDIRECT("K" &amp; ROW())/INDIRECT("G" &amp; ROW()), " ")</f>
        <v>6.7854802043710194</v>
      </c>
      <c r="N99" s="149" t="s">
        <v>613</v>
      </c>
    </row>
    <row r="100" spans="1:14" x14ac:dyDescent="0.25">
      <c r="A100" s="48"/>
      <c r="G100" s="67"/>
      <c r="H100" s="68"/>
      <c r="I100" s="68"/>
      <c r="J100" s="68"/>
      <c r="K100" s="67"/>
      <c r="L100" s="69"/>
      <c r="M100" s="67"/>
      <c r="N100" s="48"/>
    </row>
    <row r="101" spans="1:14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 x14ac:dyDescent="0.25">
      <c r="A102" s="75" t="s">
        <v>70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  <row r="103" spans="1:14" x14ac:dyDescent="0.25">
      <c r="A103" s="3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70"/>
      <c r="M103" s="29"/>
      <c r="N103" s="29"/>
    </row>
    <row r="104" spans="1:14" x14ac:dyDescent="0.25">
      <c r="A104" s="75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</sheetData>
  <mergeCells count="48">
    <mergeCell ref="A97:F97"/>
    <mergeCell ref="A98:F98"/>
    <mergeCell ref="A99:F99"/>
    <mergeCell ref="A91:F91"/>
    <mergeCell ref="A92:F92"/>
    <mergeCell ref="A93:F93"/>
    <mergeCell ref="A94:F94"/>
    <mergeCell ref="A95:F95"/>
    <mergeCell ref="A96:F96"/>
    <mergeCell ref="A85:F85"/>
    <mergeCell ref="A86:F86"/>
    <mergeCell ref="A87:F87"/>
    <mergeCell ref="A88:F88"/>
    <mergeCell ref="A89:F89"/>
    <mergeCell ref="A90:F90"/>
    <mergeCell ref="A24:N24"/>
    <mergeCell ref="A25:N25"/>
    <mergeCell ref="A38:N38"/>
    <mergeCell ref="A45:N45"/>
    <mergeCell ref="A80:N80"/>
    <mergeCell ref="A81:N8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