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4" i="16"/>
  <c r="M35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16" i="8"/>
  <c r="K115" i="8"/>
  <c r="H116" i="8"/>
  <c r="H115" i="8"/>
  <c r="J14" i="16"/>
  <c r="G14" i="16"/>
  <c r="K30" i="8"/>
  <c r="H30" i="8"/>
  <c r="A18" i="16"/>
  <c r="B34" i="8"/>
  <c r="M77" i="16"/>
  <c r="M81" i="16"/>
  <c r="M85" i="16"/>
  <c r="M89" i="16"/>
  <c r="M86" i="16"/>
  <c r="M83" i="16"/>
  <c r="M91" i="16"/>
  <c r="M84" i="16"/>
  <c r="M88" i="16"/>
  <c r="M78" i="16"/>
  <c r="M82" i="16"/>
  <c r="M90" i="16"/>
  <c r="M87" i="16"/>
  <c r="M80" i="16"/>
  <c r="M92" i="16"/>
  <c r="M7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9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9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9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9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9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9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9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1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2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<sst xmlns="http://schemas.openxmlformats.org/spreadsheetml/2006/main" count="707" uniqueCount="492">
  <si>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</si>
  <si>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</si>
  <si>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</si>
  <si>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</si>
  <si>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</si>
  <si>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</si>
  <si>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</si>
  <si>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</si>
  <si>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</si>
  <si>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</si>
  <si>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</si>
  <si>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</si>
  <si>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</si>
  <si>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</si>
  <si>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</si>
  <si>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</si>
  <si>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</si>
  <si>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</si>
  <si>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</si>
  <si>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</si>
  <si>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</si>
  <si>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</si>
  <si>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</si>
  <si>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</si>
  <si>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</si>
  <si>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</si>
  <si>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</si>
  <si>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</si>
  <si>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</si>
  <si>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</si>
  <si>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</si>
  <si>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</si>
  <si>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</si>
  <si>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</si>
  <si>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</si>
  <si>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</si>
  <si>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</si>
  <si>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</si>
  <si>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</si>
  <si>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</si>
  <si>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</si>
  <si>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</si>
  <si>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</si>
  <si>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</si>
  <si>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</si>
  <si>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</si>
  <si>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</si>
  <si>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</si>
  <si>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</si>
  <si>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</si>
  <si>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</si>
  <si>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</si>
  <si>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</si>
  <si>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</si>
  <si>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</si>
  <si>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</si>
  <si>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</si>
  <si>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</si>
  <si>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</si>
  <si>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</si>
  <si>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</si>
  <si>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</si>
  <si>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</si>
  <si>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</si>
  <si>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</si>
  <si>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</si>
  <si>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</si>
  <si>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</si>
  <si>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Кирова 2</t>
  </si>
  <si>
    <t>Сдал:  _________________ //</t>
  </si>
  <si>
    <t>Принял:  _________________ //</t>
  </si>
  <si>
    <t>Раздел 1. ЯНВАРЬ</t>
  </si>
  <si>
    <t>кв.8,11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</si>
  <si>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НР 88%=103%*0.85 от ФОТ
СП 48%=60%*0.8 от ФОТ</t>
  </si>
  <si>
    <t>0,035
88
48</t>
  </si>
  <si>
    <t>2225,28
_____
2927,89</t>
  </si>
  <si>
    <t>183
80
47</t>
  </si>
  <si>
    <t>78
_____
102</t>
  </si>
  <si>
    <t>1081
755
412</t>
  </si>
  <si>
    <t>858
_____
209</t>
  </si>
  <si>
    <t>Р</t>
  </si>
  <si>
    <t>ТСЦ-507-3287
Тройник полипропиленовый соединительный диаметром 25 мм
шт.</t>
  </si>
  <si>
    <t>2
88
48</t>
  </si>
  <si>
    <t xml:space="preserve">
_____
2,82</t>
  </si>
  <si>
    <t xml:space="preserve">
_____
6</t>
  </si>
  <si>
    <t xml:space="preserve">
_____
16</t>
  </si>
  <si>
    <t>М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</si>
  <si>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</si>
  <si>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</si>
  <si>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</si>
  <si>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</si>
  <si>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ТСЦ-507-5008
Муфта полипропиленовая соединительная диаметром 25 мм
шт.</t>
  </si>
  <si>
    <t>1
88
48</t>
  </si>
  <si>
    <t xml:space="preserve">
_____
0,95</t>
  </si>
  <si>
    <t xml:space="preserve">
_____
1</t>
  </si>
  <si>
    <t xml:space="preserve">
_____
4</t>
  </si>
  <si>
    <t>ТСЦ-507-3174
Угольник 90 град. полипропиленовый диаметром 25 мм
шт.</t>
  </si>
  <si>
    <t xml:space="preserve">
_____
2,45</t>
  </si>
  <si>
    <t xml:space="preserve">
_____
5</t>
  </si>
  <si>
    <t xml:space="preserve">
_____
12</t>
  </si>
  <si>
    <t>кв.3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</si>
  <si>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</si>
  <si>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</si>
  <si>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</si>
  <si>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</si>
  <si>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</si>
  <si>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</si>
  <si>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80
48
26</t>
  </si>
  <si>
    <t>55
_____
24</t>
  </si>
  <si>
    <t>ТСЦ-302-3246
Угольники прямые
10 шт.</t>
  </si>
  <si>
    <t>0,2
88
48</t>
  </si>
  <si>
    <t xml:space="preserve">
_____
77,7</t>
  </si>
  <si>
    <t xml:space="preserve">
_____
73</t>
  </si>
  <si>
    <t>ТСЦ-302-1237
Сгоны стальные с муфтой и контргайкой, диаметром: 20 мм
шт.</t>
  </si>
  <si>
    <t xml:space="preserve">
_____
18,6</t>
  </si>
  <si>
    <t xml:space="preserve">
_____
37</t>
  </si>
  <si>
    <t xml:space="preserve">
_____
69</t>
  </si>
  <si>
    <t>ТСЦ-302-1475
Тройник размером: 3/4"
шт.</t>
  </si>
  <si>
    <t xml:space="preserve">
_____
70,3</t>
  </si>
  <si>
    <t xml:space="preserve">
_____
141</t>
  </si>
  <si>
    <t xml:space="preserve">
_____
325</t>
  </si>
  <si>
    <t>кв.8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</si>
  <si>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</si>
  <si>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0,02
88
48</t>
  </si>
  <si>
    <t>1000,16
_____
64,52</t>
  </si>
  <si>
    <t>22
21
12</t>
  </si>
  <si>
    <t>20
_____
1</t>
  </si>
  <si>
    <t>232
194
106</t>
  </si>
  <si>
    <t>220
_____
6</t>
  </si>
  <si>
    <t>ТСЦ-103-0013
Трубы стальные сварные водогазопроводные с резьбой черные обыкновенные (неоцинкованные), диаметр условного прохода: 15 мм, толщина стенки 2,8 мм
м</t>
  </si>
  <si>
    <t xml:space="preserve">
_____
9,44</t>
  </si>
  <si>
    <t xml:space="preserve">
_____
19</t>
  </si>
  <si>
    <t xml:space="preserve">
_____
63</t>
  </si>
  <si>
    <t>Раздел 2. ФЕВРАЛЬ</t>
  </si>
  <si>
    <t>кв.3,8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</si>
  <si>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</si>
  <si>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0,001
111
51</t>
  </si>
  <si>
    <t>811,45
_____
14803,28</t>
  </si>
  <si>
    <t>16
1
1</t>
  </si>
  <si>
    <t>1
_____
15</t>
  </si>
  <si>
    <t>62
10
5</t>
  </si>
  <si>
    <t>9
_____
52</t>
  </si>
  <si>
    <t>ТСЦ-101-2137
Резина техническая листовая прессованная
кг</t>
  </si>
  <si>
    <t>0,5
111
51</t>
  </si>
  <si>
    <t xml:space="preserve">
_____
26,3</t>
  </si>
  <si>
    <t xml:space="preserve">
_____
13</t>
  </si>
  <si>
    <t xml:space="preserve">
_____
60</t>
  </si>
  <si>
    <t>0,0005
111
51</t>
  </si>
  <si>
    <t xml:space="preserve">
_____
8</t>
  </si>
  <si>
    <t>31
4
2</t>
  </si>
  <si>
    <t>4
_____
26</t>
  </si>
  <si>
    <t>0,3
111
51</t>
  </si>
  <si>
    <t xml:space="preserve">
_____
36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</si>
  <si>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</si>
  <si>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</si>
  <si>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</si>
  <si>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</si>
  <si>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</si>
  <si>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148
67
36</t>
  </si>
  <si>
    <t>76
_____
72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</si>
  <si>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</si>
  <si>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
63
40</t>
  </si>
  <si>
    <t>1
1
1</t>
  </si>
  <si>
    <t>15
9
6</t>
  </si>
  <si>
    <t>кв.12</t>
  </si>
  <si>
    <t>ТЕРр65-17-1
Установка заглушек диаметром трубопроводов: до 100 мм
100 заглушек
НР 88%=103%*0.85 от ФОТ
СП 48%=60%*0.8 от ФОТ</t>
  </si>
  <si>
    <t>1254,4
_____
2494,72</t>
  </si>
  <si>
    <t>75
26
15</t>
  </si>
  <si>
    <t>25
_____
50</t>
  </si>
  <si>
    <t>460
243
132</t>
  </si>
  <si>
    <t>276
_____
183</t>
  </si>
  <si>
    <t>ТСЦ-103-0110
Муфты прямые длинные из ковкого чугуна с цилиндрической резьбой максимальным условным проходом: 20 мм
10 шт.</t>
  </si>
  <si>
    <t xml:space="preserve">
_____
50,3</t>
  </si>
  <si>
    <t xml:space="preserve">
_____
10</t>
  </si>
  <si>
    <t xml:space="preserve">
_____
27</t>
  </si>
  <si>
    <t>ТЕРр65-15-6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20 мм
100 м трубопровода
НР 88%=103%*0.85 от ФОТ
СП 48%=60%*0.8 от ФОТ</t>
  </si>
  <si>
    <t>0,0015
88
48</t>
  </si>
  <si>
    <t>2115,84
_____
2243,54</t>
  </si>
  <si>
    <t>7
3
2</t>
  </si>
  <si>
    <t>3
_____
4</t>
  </si>
  <si>
    <t>42
31
17</t>
  </si>
  <si>
    <t>35
_____
6</t>
  </si>
  <si>
    <t>3
88
48</t>
  </si>
  <si>
    <t xml:space="preserve">
_____
88</t>
  </si>
  <si>
    <t>Раздел 3. АПРЕЛЬ</t>
  </si>
  <si>
    <t>кв.9</t>
  </si>
  <si>
    <t>ТЕРр65-15-6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20 мм
100 м трубопровода
2 285,15 = 4 434,90 - 95,8 x 22,44
НР 88%=103%*0.85 от ФОТ
СП 48%=60%*0.8 от ФОТ</t>
  </si>
  <si>
    <t>0,04
88
48</t>
  </si>
  <si>
    <t>2115,84
_____
93,79</t>
  </si>
  <si>
    <t>91
88
51</t>
  </si>
  <si>
    <t>85
_____
3</t>
  </si>
  <si>
    <t>958
821
448</t>
  </si>
  <si>
    <t>933
_____
9</t>
  </si>
  <si>
    <t>ТСЦ-507-3367
Труба из полипропилена PN 25/25
м</t>
  </si>
  <si>
    <t>4
88
48</t>
  </si>
  <si>
    <t xml:space="preserve">
_____
16,92</t>
  </si>
  <si>
    <t xml:space="preserve">
_____
68</t>
  </si>
  <si>
    <t xml:space="preserve">
_____
190</t>
  </si>
  <si>
    <t xml:space="preserve">
_____
3</t>
  </si>
  <si>
    <t>Раздел 4. ИЮНЬ</t>
  </si>
  <si>
    <t>ТЕРр65-6-6
Смена: манжетов резиновых к унитазам
100 приборов
НР 88%=103%*0.85 от ФОТ
СП 48%=60%*0.8 от ФОТ</t>
  </si>
  <si>
    <t>0,01
88
48</t>
  </si>
  <si>
    <t>917,6
_____
548,2</t>
  </si>
  <si>
    <t>3,77
_____
0,28</t>
  </si>
  <si>
    <t>15
9
5</t>
  </si>
  <si>
    <t>9
_____
6</t>
  </si>
  <si>
    <t>109
89
48</t>
  </si>
  <si>
    <t>101
_____
8</t>
  </si>
  <si>
    <t>Раздел 5. ОКТЯБРЬ</t>
  </si>
  <si>
    <t>2 подъезд</t>
  </si>
  <si>
    <t>ТЕРр56-12-7
Смена дверных приборов: доводчик
100 шт. приборов
НР 70%=82%*0.85 от ФОТ
СП 50%=62%*0.8 от ФОТ</t>
  </si>
  <si>
    <t>0,02
70
50</t>
  </si>
  <si>
    <t>617,05
_____
1892,32</t>
  </si>
  <si>
    <t>50
10
7</t>
  </si>
  <si>
    <t>12
_____
38</t>
  </si>
  <si>
    <t>211
95
68</t>
  </si>
  <si>
    <t>136
_____
75</t>
  </si>
  <si>
    <t>Раздел 6. НОЯБРЬ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</si>
  <si>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</si>
  <si>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0,0006
111
51</t>
  </si>
  <si>
    <t xml:space="preserve">
_____
9</t>
  </si>
  <si>
    <t>37
6
3</t>
  </si>
  <si>
    <t>5
_____
31</t>
  </si>
  <si>
    <t>кв.6</t>
  </si>
  <si>
    <t>0,42
63
40</t>
  </si>
  <si>
    <t>6
4
3</t>
  </si>
  <si>
    <t>63
40
25</t>
  </si>
  <si>
    <t>Раздел 7. ДЕКАБРЬ</t>
  </si>
  <si>
    <t>ТЕРр57-5-2
Смена досок в полах до 3 шт. в одном месте
100 м досок
НР 68%=80%*0.85 от ФОТ
СП 54%=68%*0.8 от ФОТ</t>
  </si>
  <si>
    <t>0,02
68
54</t>
  </si>
  <si>
    <t>631,71
_____
1154,57</t>
  </si>
  <si>
    <t>48,38
_____
9,81</t>
  </si>
  <si>
    <t>37
10
9</t>
  </si>
  <si>
    <t>13
_____
23</t>
  </si>
  <si>
    <t>269
96
76</t>
  </si>
  <si>
    <t>139
_____
125</t>
  </si>
  <si>
    <t>5
_____
2</t>
  </si>
  <si>
    <t>ТЕРр56-15-2
Ремонт дверных полотен со сменой брусков обвязки: горизонтальных на 2 сопряжения нижних
100 брусков
НР 70%=82%*0.85 от ФОТ
СП 50%=62%*0.8 от ФОТ</t>
  </si>
  <si>
    <t>0,01
70
50</t>
  </si>
  <si>
    <t>3206,96
_____
590,78</t>
  </si>
  <si>
    <t>39
26
20</t>
  </si>
  <si>
    <t>32
_____
6</t>
  </si>
  <si>
    <t>388
247
177</t>
  </si>
  <si>
    <t>353
_____
32</t>
  </si>
  <si>
    <t>перезапуск отопления</t>
  </si>
  <si>
    <t>1,728
63
40</t>
  </si>
  <si>
    <t>24
18
12</t>
  </si>
  <si>
    <t>261
164
104</t>
  </si>
  <si>
    <t>в.2</t>
  </si>
  <si>
    <t>0,3
63
40</t>
  </si>
  <si>
    <t>4
3
2</t>
  </si>
  <si>
    <t>45
28
18</t>
  </si>
  <si>
    <t>0,06
88
48</t>
  </si>
  <si>
    <t>137
131
76</t>
  </si>
  <si>
    <t>127
_____
5</t>
  </si>
  <si>
    <t>1437
1231
672</t>
  </si>
  <si>
    <t>1399
_____
14</t>
  </si>
  <si>
    <t>Итого прямые затраты по акту</t>
  </si>
  <si>
    <t>452
_____
779</t>
  </si>
  <si>
    <t>4983
_____
2076</t>
  </si>
  <si>
    <t>74
_____
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</si>
  <si>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</si>
  <si>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</si>
  <si>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</si>
  <si>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</si>
  <si>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</si>
  <si>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</si>
  <si>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</si>
  <si>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</si>
  <si>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</si>
  <si>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Внутренние санитарно-технические работы: демонтаж и разборка (ремонтно-строительные)</t>
  </si>
  <si>
    <t xml:space="preserve">    Проемы (ремонтно-строительные)</t>
  </si>
  <si>
    <t xml:space="preserve">    Полы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</si>
  <si>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</si>
  <si>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</si>
  <si>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</si>
  <si>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</si>
  <si>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</si>
  <si>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</si>
  <si>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1-3-0</t>
  </si>
  <si>
    <t>Затраты труда рабочих (ср 3)</t>
  </si>
  <si>
    <t xml:space="preserve">чел.час
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</si>
  <si>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</si>
  <si>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</si>
  <si>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</si>
  <si>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</si>
  <si>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</si>
  <si>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</si>
  <si>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</si>
  <si>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</si>
  <si>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</si>
  <si>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</si>
  <si>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</si>
  <si>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</si>
  <si>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</si>
  <si>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</si>
  <si>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</si>
  <si>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</si>
  <si>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</si>
  <si>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</si>
  <si>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</si>
  <si>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</si>
  <si>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</si>
  <si>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</si>
  <si>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</si>
  <si>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</si>
  <si>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</si>
  <si>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</si>
  <si>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</si>
  <si>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</si>
  <si>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</si>
  <si>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</si>
  <si>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</si>
  <si>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</si>
  <si>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</si>
  <si>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</si>
  <si>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</si>
  <si>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</si>
  <si>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</si>
  <si>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</si>
  <si>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</si>
  <si>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</si>
  <si>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</si>
  <si>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</si>
  <si>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</si>
  <si>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</si>
  <si>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</si>
  <si>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</si>
  <si>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</si>
  <si>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</si>
  <si>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</si>
  <si>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</si>
  <si>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</si>
  <si>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</si>
  <si>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</si>
  <si>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</si>
  <si>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</si>
  <si>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</si>
  <si>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</si>
  <si>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101-0812</t>
  </si>
  <si>
    <t>Проволока стальная низкоуглеродистая разного назначения оцинкованная диаметром: 1,6 мм</t>
  </si>
  <si>
    <t xml:space="preserve">т
</t>
  </si>
  <si>
    <t xml:space="preserve">16240
</t>
  </si>
  <si>
    <t xml:space="preserve">33804,72
</t>
  </si>
  <si>
    <t>08.05.0192</t>
  </si>
  <si>
    <t>101-1480</t>
  </si>
  <si>
    <t>Шурупы с полукруглой головкой: 3,5х35 мм</t>
  </si>
  <si>
    <t xml:space="preserve">11540
</t>
  </si>
  <si>
    <t xml:space="preserve">49728,47
</t>
  </si>
  <si>
    <t>08.05.1504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</si>
  <si>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</si>
  <si>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</si>
  <si>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</si>
  <si>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</si>
  <si>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</si>
  <si>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</si>
  <si>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</si>
  <si>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</si>
  <si>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</si>
  <si>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</si>
  <si>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</si>
  <si>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</si>
  <si>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</si>
  <si>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</si>
  <si>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</si>
  <si>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</si>
  <si>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</si>
  <si>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</si>
  <si>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</si>
  <si>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</si>
  <si>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</si>
  <si>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</si>
  <si>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</si>
  <si>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</si>
  <si>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</si>
  <si>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</si>
  <si>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101-2004</t>
  </si>
  <si>
    <t>Пружины</t>
  </si>
  <si>
    <t xml:space="preserve">компл.
</t>
  </si>
  <si>
    <t xml:space="preserve">18
</t>
  </si>
  <si>
    <t xml:space="preserve">33,4
</t>
  </si>
  <si>
    <t>08.06.402</t>
  </si>
  <si>
    <t>101-2450</t>
  </si>
  <si>
    <t>Манжеты резиновые к унитазу</t>
  </si>
  <si>
    <t xml:space="preserve">шт.
</t>
  </si>
  <si>
    <t xml:space="preserve">4,67
</t>
  </si>
  <si>
    <t xml:space="preserve">5,79
</t>
  </si>
  <si>
    <t>Среднее (21.06.018, 21.06.019)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</si>
  <si>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</si>
  <si>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</si>
  <si>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</si>
  <si>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</si>
  <si>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</si>
  <si>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</si>
  <si>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</si>
  <si>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</si>
  <si>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</si>
  <si>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</si>
  <si>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</si>
  <si>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</si>
  <si>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</si>
  <si>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</si>
  <si>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</si>
  <si>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</si>
  <si>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103-1459</t>
  </si>
  <si>
    <t>Трубы металлополимерные многослойные для горячего водоснабжения, давлением 1 МПа (10 кгс/см2), для температуры до 95 градусов С, диаметром: 20 мм</t>
  </si>
  <si>
    <t xml:space="preserve">22,44
</t>
  </si>
  <si>
    <t xml:space="preserve">45,69
</t>
  </si>
  <si>
    <t>Среднее (15.02.346,15.02.351,15.02.370.1)</t>
  </si>
  <si>
    <t>103-1460</t>
  </si>
  <si>
    <t>Трубы металлополимерные многослойные для горячего водоснабжения, давлением 1 МПа (10 кгс/см2), для температуры до 95 градусов С, диаметром: 25 мм</t>
  </si>
  <si>
    <t xml:space="preserve">28,86
</t>
  </si>
  <si>
    <t xml:space="preserve">58,34
</t>
  </si>
  <si>
    <t>Среднее (15.02.347,15.02.352,15.02.370.2)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</si>
  <si>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</si>
  <si>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</si>
  <si>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</si>
  <si>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</si>
  <si>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</si>
  <si>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203-0344</t>
  </si>
  <si>
    <t>Доски для покрытия полов со шпунтом и гребнем из древесины антисептированные тип: ДП-27 толщиной 27 мм, шириной без гребня от 100 до 140 мм</t>
  </si>
  <si>
    <t xml:space="preserve">2450
</t>
  </si>
  <si>
    <t xml:space="preserve">13306,63
</t>
  </si>
  <si>
    <t>ГК ЕТО №4/1 от 31.01.2014 г., п.241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</si>
  <si>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</si>
  <si>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</si>
  <si>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</si>
  <si>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</si>
  <si>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</si>
  <si>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</si>
  <si>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</si>
  <si>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</si>
  <si>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</si>
  <si>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</si>
  <si>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411-0001</t>
  </si>
  <si>
    <t>Вода</t>
  </si>
  <si>
    <t xml:space="preserve">3,11
</t>
  </si>
  <si>
    <t xml:space="preserve">21,79
</t>
  </si>
  <si>
    <t>Среднее (26.01.015, 26.01.017)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</si>
  <si>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</si>
  <si>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</si>
  <si>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</si>
  <si>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</si>
  <si>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</si>
  <si>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</si>
  <si>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</si>
  <si>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</si>
  <si>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</si>
  <si>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</si>
  <si>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</si>
  <si>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</si>
  <si>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9,44
</t>
  </si>
  <si>
    <t xml:space="preserve">31,41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</si>
  <si>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</si>
  <si>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</si>
  <si>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</si>
  <si>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</si>
  <si>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134,15
</t>
  </si>
  <si>
    <t>ТСЦ-302-1237</t>
  </si>
  <si>
    <t>ТСЦ-302-1475</t>
  </si>
  <si>
    <t>Тройник размером: 3/4"</t>
  </si>
  <si>
    <t xml:space="preserve">70,3
</t>
  </si>
  <si>
    <t xml:space="preserve">162,52
</t>
  </si>
  <si>
    <t>ТСЦ-302-3246</t>
  </si>
  <si>
    <t>Угольники прямые</t>
  </si>
  <si>
    <t xml:space="preserve">77,7
</t>
  </si>
  <si>
    <t xml:space="preserve">363,24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</si>
  <si>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</si>
  <si>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</si>
  <si>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</si>
  <si>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</si>
  <si>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ТСЦ-507-3287</t>
  </si>
  <si>
    <t>Тройник полипропиленовый соединительный диаметром 25 мм</t>
  </si>
  <si>
    <t xml:space="preserve">2,82
</t>
  </si>
  <si>
    <t xml:space="preserve">8,04
</t>
  </si>
  <si>
    <t>ТСЦ-507-3367</t>
  </si>
  <si>
    <t>Труба из полипропилена PN 25/25</t>
  </si>
  <si>
    <t xml:space="preserve">16,92
</t>
  </si>
  <si>
    <t xml:space="preserve">47,58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</si>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</sst>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34"/>
  <sheetViews>
    <sheetView showGridLines="0" tabSelected="1" topLeftCell="D10" workbookViewId="0">
      <selection activeCell="E15" sqref="E1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38.229999999999997</v>
      </c>
      <c r="X14" s="27">
        <v>38.229999999999997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0.01</v>
      </c>
      <c r="X15" s="27">
        <v>0.01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491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2121.68/1000</f>
        <v>2.12168</v>
      </c>
      <c r="I27" s="85"/>
      <c r="J27" s="35" t="s">
        <v>5</v>
      </c>
      <c r="K27" s="86">
        <f>14272.71/1000</f>
        <v>14.27271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3.8239999999999996E-2</v>
      </c>
      <c r="I30" s="85"/>
      <c r="J30" s="35" t="s">
        <v>7</v>
      </c>
      <c r="K30" s="86">
        <f>(X14+X15)/1000</f>
        <v>3.8239999999999996E-2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452</v>
      </c>
      <c r="Z30" s="71">
        <v>443</v>
      </c>
      <c r="AA30" s="71">
        <v>270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452/1000</f>
        <v>0.45200000000000001</v>
      </c>
      <c r="I31" s="85"/>
      <c r="J31" s="35" t="s">
        <v>5</v>
      </c>
      <c r="K31" s="86">
        <f>4985/1000</f>
        <v>4.9850000000000003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4985</v>
      </c>
      <c r="Z31" s="72">
        <v>4179</v>
      </c>
      <c r="AA31" s="72">
        <v>2381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02.6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5229.34</v>
      </c>
      <c r="F42" s="137" t="s">
        <v>75</v>
      </c>
      <c r="G42" s="136">
        <v>76.17</v>
      </c>
      <c r="H42" s="136" t="s">
        <v>76</v>
      </c>
      <c r="I42" s="136" t="s">
        <v>77</v>
      </c>
      <c r="J42" s="136">
        <v>3</v>
      </c>
      <c r="K42" s="136" t="s">
        <v>78</v>
      </c>
      <c r="L42" s="137" t="s">
        <v>79</v>
      </c>
      <c r="M42" s="137"/>
      <c r="N42" s="137" t="s">
        <v>80</v>
      </c>
      <c r="O42" s="137"/>
      <c r="P42" s="137"/>
      <c r="Q42" s="137"/>
      <c r="R42" s="137"/>
      <c r="S42" s="137"/>
      <c r="T42" s="137"/>
      <c r="U42" s="137"/>
      <c r="V42" s="137">
        <v>14</v>
      </c>
    </row>
    <row r="43" spans="1:22" ht="45.6" x14ac:dyDescent="0.25">
      <c r="A43" s="132">
        <v>2</v>
      </c>
      <c r="B43" s="133">
        <v>2</v>
      </c>
      <c r="C43" s="134" t="s">
        <v>81</v>
      </c>
      <c r="D43" s="135" t="s">
        <v>82</v>
      </c>
      <c r="E43" s="136">
        <v>2.82</v>
      </c>
      <c r="F43" s="137" t="s">
        <v>83</v>
      </c>
      <c r="G43" s="136"/>
      <c r="H43" s="136">
        <v>6</v>
      </c>
      <c r="I43" s="136" t="s">
        <v>84</v>
      </c>
      <c r="J43" s="136"/>
      <c r="K43" s="136">
        <v>16</v>
      </c>
      <c r="L43" s="137" t="s">
        <v>85</v>
      </c>
      <c r="M43" s="137"/>
      <c r="N43" s="137" t="s">
        <v>86</v>
      </c>
      <c r="O43" s="137"/>
      <c r="P43" s="137"/>
      <c r="Q43" s="137"/>
      <c r="R43" s="137"/>
      <c r="S43" s="137"/>
      <c r="T43" s="137"/>
      <c r="U43" s="137"/>
      <c r="V43" s="137"/>
    </row>
    <row r="44" spans="1:22" ht="57" x14ac:dyDescent="0.25">
      <c r="A44" s="132">
        <v>3</v>
      </c>
      <c r="B44" s="133">
        <v>3</v>
      </c>
      <c r="C44" s="134" t="s">
        <v>87</v>
      </c>
      <c r="D44" s="135" t="s">
        <v>82</v>
      </c>
      <c r="E44" s="136">
        <v>12.46</v>
      </c>
      <c r="F44" s="137" t="s">
        <v>88</v>
      </c>
      <c r="G44" s="136"/>
      <c r="H44" s="136">
        <v>25</v>
      </c>
      <c r="I44" s="136" t="s">
        <v>89</v>
      </c>
      <c r="J44" s="136"/>
      <c r="K44" s="136">
        <v>58</v>
      </c>
      <c r="L44" s="137" t="s">
        <v>90</v>
      </c>
      <c r="M44" s="137"/>
      <c r="N44" s="137" t="s">
        <v>86</v>
      </c>
      <c r="O44" s="137"/>
      <c r="P44" s="137"/>
      <c r="Q44" s="137"/>
      <c r="R44" s="137"/>
      <c r="S44" s="137"/>
      <c r="T44" s="137"/>
      <c r="U44" s="137"/>
      <c r="V44" s="137"/>
    </row>
    <row r="45" spans="1:22" ht="45.6" x14ac:dyDescent="0.25">
      <c r="A45" s="132">
        <v>4</v>
      </c>
      <c r="B45" s="133">
        <v>4</v>
      </c>
      <c r="C45" s="134" t="s">
        <v>91</v>
      </c>
      <c r="D45" s="135" t="s">
        <v>92</v>
      </c>
      <c r="E45" s="136">
        <v>0.95</v>
      </c>
      <c r="F45" s="137" t="s">
        <v>93</v>
      </c>
      <c r="G45" s="136"/>
      <c r="H45" s="136">
        <v>1</v>
      </c>
      <c r="I45" s="136" t="s">
        <v>94</v>
      </c>
      <c r="J45" s="136"/>
      <c r="K45" s="136">
        <v>4</v>
      </c>
      <c r="L45" s="137" t="s">
        <v>95</v>
      </c>
      <c r="M45" s="137"/>
      <c r="N45" s="137" t="s">
        <v>86</v>
      </c>
      <c r="O45" s="137"/>
      <c r="P45" s="137"/>
      <c r="Q45" s="137"/>
      <c r="R45" s="137"/>
      <c r="S45" s="137"/>
      <c r="T45" s="137"/>
      <c r="U45" s="137"/>
      <c r="V45" s="137"/>
    </row>
    <row r="46" spans="1:22" ht="45.6" x14ac:dyDescent="0.25">
      <c r="A46" s="132">
        <v>5</v>
      </c>
      <c r="B46" s="133">
        <v>5</v>
      </c>
      <c r="C46" s="134" t="s">
        <v>96</v>
      </c>
      <c r="D46" s="135" t="s">
        <v>82</v>
      </c>
      <c r="E46" s="136">
        <v>2.4500000000000002</v>
      </c>
      <c r="F46" s="137" t="s">
        <v>97</v>
      </c>
      <c r="G46" s="136"/>
      <c r="H46" s="136">
        <v>5</v>
      </c>
      <c r="I46" s="136" t="s">
        <v>98</v>
      </c>
      <c r="J46" s="136"/>
      <c r="K46" s="136">
        <v>12</v>
      </c>
      <c r="L46" s="137" t="s">
        <v>99</v>
      </c>
      <c r="M46" s="137"/>
      <c r="N46" s="137" t="s">
        <v>86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100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79.8" x14ac:dyDescent="0.25">
      <c r="A48" s="132">
        <v>6</v>
      </c>
      <c r="B48" s="133">
        <v>6</v>
      </c>
      <c r="C48" s="134" t="s">
        <v>101</v>
      </c>
      <c r="D48" s="135" t="s">
        <v>102</v>
      </c>
      <c r="E48" s="136">
        <v>2435.67</v>
      </c>
      <c r="F48" s="137" t="s">
        <v>103</v>
      </c>
      <c r="G48" s="136" t="s">
        <v>104</v>
      </c>
      <c r="H48" s="136" t="s">
        <v>105</v>
      </c>
      <c r="I48" s="136" t="s">
        <v>106</v>
      </c>
      <c r="J48" s="136"/>
      <c r="K48" s="136" t="s">
        <v>107</v>
      </c>
      <c r="L48" s="137" t="s">
        <v>108</v>
      </c>
      <c r="M48" s="137"/>
      <c r="N48" s="137" t="s">
        <v>80</v>
      </c>
      <c r="O48" s="137"/>
      <c r="P48" s="137"/>
      <c r="Q48" s="137"/>
      <c r="R48" s="137"/>
      <c r="S48" s="137"/>
      <c r="T48" s="137"/>
      <c r="U48" s="137"/>
      <c r="V48" s="137">
        <v>1</v>
      </c>
    </row>
    <row r="49" spans="1:22" ht="34.200000000000003" x14ac:dyDescent="0.25">
      <c r="A49" s="132">
        <v>7</v>
      </c>
      <c r="B49" s="133">
        <v>7</v>
      </c>
      <c r="C49" s="134" t="s">
        <v>109</v>
      </c>
      <c r="D49" s="135" t="s">
        <v>110</v>
      </c>
      <c r="E49" s="136">
        <v>77.7</v>
      </c>
      <c r="F49" s="137" t="s">
        <v>111</v>
      </c>
      <c r="G49" s="136"/>
      <c r="H49" s="136">
        <v>16</v>
      </c>
      <c r="I49" s="136" t="s">
        <v>85</v>
      </c>
      <c r="J49" s="136"/>
      <c r="K49" s="136">
        <v>73</v>
      </c>
      <c r="L49" s="137" t="s">
        <v>112</v>
      </c>
      <c r="M49" s="137"/>
      <c r="N49" s="137" t="s">
        <v>86</v>
      </c>
      <c r="O49" s="137"/>
      <c r="P49" s="137"/>
      <c r="Q49" s="137"/>
      <c r="R49" s="137"/>
      <c r="S49" s="137"/>
      <c r="T49" s="137"/>
      <c r="U49" s="137"/>
      <c r="V49" s="137"/>
    </row>
    <row r="50" spans="1:22" ht="45.6" x14ac:dyDescent="0.25">
      <c r="A50" s="132">
        <v>8</v>
      </c>
      <c r="B50" s="133">
        <v>8</v>
      </c>
      <c r="C50" s="134" t="s">
        <v>113</v>
      </c>
      <c r="D50" s="135" t="s">
        <v>82</v>
      </c>
      <c r="E50" s="136">
        <v>18.600000000000001</v>
      </c>
      <c r="F50" s="137" t="s">
        <v>114</v>
      </c>
      <c r="G50" s="136"/>
      <c r="H50" s="136">
        <v>37</v>
      </c>
      <c r="I50" s="136" t="s">
        <v>115</v>
      </c>
      <c r="J50" s="136"/>
      <c r="K50" s="136">
        <v>69</v>
      </c>
      <c r="L50" s="137" t="s">
        <v>116</v>
      </c>
      <c r="M50" s="137"/>
      <c r="N50" s="137" t="s">
        <v>86</v>
      </c>
      <c r="O50" s="137"/>
      <c r="P50" s="137"/>
      <c r="Q50" s="137"/>
      <c r="R50" s="137"/>
      <c r="S50" s="137"/>
      <c r="T50" s="137"/>
      <c r="U50" s="137"/>
      <c r="V50" s="137"/>
    </row>
    <row r="51" spans="1:22" ht="34.200000000000003" x14ac:dyDescent="0.25">
      <c r="A51" s="132">
        <v>9</v>
      </c>
      <c r="B51" s="133">
        <v>9</v>
      </c>
      <c r="C51" s="134" t="s">
        <v>117</v>
      </c>
      <c r="D51" s="135" t="s">
        <v>82</v>
      </c>
      <c r="E51" s="136">
        <v>70.3</v>
      </c>
      <c r="F51" s="137" t="s">
        <v>118</v>
      </c>
      <c r="G51" s="136"/>
      <c r="H51" s="136">
        <v>141</v>
      </c>
      <c r="I51" s="136" t="s">
        <v>119</v>
      </c>
      <c r="J51" s="136"/>
      <c r="K51" s="136">
        <v>325</v>
      </c>
      <c r="L51" s="137" t="s">
        <v>120</v>
      </c>
      <c r="M51" s="137"/>
      <c r="N51" s="137" t="s">
        <v>86</v>
      </c>
      <c r="O51" s="137"/>
      <c r="P51" s="137"/>
      <c r="Q51" s="137"/>
      <c r="R51" s="137"/>
      <c r="S51" s="137"/>
      <c r="T51" s="137"/>
      <c r="U51" s="137"/>
      <c r="V51" s="137"/>
    </row>
    <row r="52" spans="1:22" ht="18.45" customHeight="1" x14ac:dyDescent="0.25">
      <c r="A52" s="130" t="s">
        <v>121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91.2" x14ac:dyDescent="0.25">
      <c r="A53" s="132">
        <v>10</v>
      </c>
      <c r="B53" s="133">
        <v>10</v>
      </c>
      <c r="C53" s="134" t="s">
        <v>122</v>
      </c>
      <c r="D53" s="135" t="s">
        <v>123</v>
      </c>
      <c r="E53" s="136">
        <v>1119.57</v>
      </c>
      <c r="F53" s="137" t="s">
        <v>124</v>
      </c>
      <c r="G53" s="136" t="s">
        <v>104</v>
      </c>
      <c r="H53" s="136" t="s">
        <v>125</v>
      </c>
      <c r="I53" s="136" t="s">
        <v>126</v>
      </c>
      <c r="J53" s="136">
        <v>1</v>
      </c>
      <c r="K53" s="136" t="s">
        <v>127</v>
      </c>
      <c r="L53" s="137" t="s">
        <v>128</v>
      </c>
      <c r="M53" s="137"/>
      <c r="N53" s="137" t="s">
        <v>80</v>
      </c>
      <c r="O53" s="137"/>
      <c r="P53" s="137"/>
      <c r="Q53" s="137"/>
      <c r="R53" s="137"/>
      <c r="S53" s="137"/>
      <c r="T53" s="137"/>
      <c r="U53" s="137"/>
      <c r="V53" s="137">
        <v>6</v>
      </c>
    </row>
    <row r="54" spans="1:22" ht="79.8" x14ac:dyDescent="0.25">
      <c r="A54" s="132">
        <v>11</v>
      </c>
      <c r="B54" s="133">
        <v>11</v>
      </c>
      <c r="C54" s="134" t="s">
        <v>129</v>
      </c>
      <c r="D54" s="135" t="s">
        <v>82</v>
      </c>
      <c r="E54" s="136">
        <v>9.44</v>
      </c>
      <c r="F54" s="137" t="s">
        <v>130</v>
      </c>
      <c r="G54" s="136"/>
      <c r="H54" s="136">
        <v>19</v>
      </c>
      <c r="I54" s="136" t="s">
        <v>131</v>
      </c>
      <c r="J54" s="136"/>
      <c r="K54" s="136">
        <v>63</v>
      </c>
      <c r="L54" s="137" t="s">
        <v>132</v>
      </c>
      <c r="M54" s="137"/>
      <c r="N54" s="137" t="s">
        <v>86</v>
      </c>
      <c r="O54" s="137"/>
      <c r="P54" s="137"/>
      <c r="Q54" s="137"/>
      <c r="R54" s="137"/>
      <c r="S54" s="137"/>
      <c r="T54" s="137"/>
      <c r="U54" s="137"/>
      <c r="V54" s="137"/>
    </row>
    <row r="55" spans="1:22" ht="45.6" x14ac:dyDescent="0.25">
      <c r="A55" s="138">
        <v>12</v>
      </c>
      <c r="B55" s="139">
        <v>12</v>
      </c>
      <c r="C55" s="140" t="s">
        <v>113</v>
      </c>
      <c r="D55" s="141" t="s">
        <v>82</v>
      </c>
      <c r="E55" s="142">
        <v>18.600000000000001</v>
      </c>
      <c r="F55" s="143" t="s">
        <v>114</v>
      </c>
      <c r="G55" s="142"/>
      <c r="H55" s="142">
        <v>37</v>
      </c>
      <c r="I55" s="142" t="s">
        <v>115</v>
      </c>
      <c r="J55" s="142"/>
      <c r="K55" s="142">
        <v>69</v>
      </c>
      <c r="L55" s="143" t="s">
        <v>116</v>
      </c>
      <c r="M55" s="143"/>
      <c r="N55" s="143" t="s">
        <v>86</v>
      </c>
      <c r="O55" s="143"/>
      <c r="P55" s="143"/>
      <c r="Q55" s="143"/>
      <c r="R55" s="143"/>
      <c r="S55" s="143"/>
      <c r="T55" s="143"/>
      <c r="U55" s="143"/>
      <c r="V55" s="143"/>
    </row>
    <row r="56" spans="1:22" ht="19.350000000000001" customHeight="1" x14ac:dyDescent="0.25">
      <c r="A56" s="128" t="s">
        <v>133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</row>
    <row r="57" spans="1:22" ht="18.45" customHeight="1" x14ac:dyDescent="0.25">
      <c r="A57" s="130" t="s">
        <v>134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57" x14ac:dyDescent="0.25">
      <c r="A58" s="132">
        <v>13</v>
      </c>
      <c r="B58" s="133">
        <v>13</v>
      </c>
      <c r="C58" s="134" t="s">
        <v>135</v>
      </c>
      <c r="D58" s="135" t="s">
        <v>136</v>
      </c>
      <c r="E58" s="136">
        <v>15810.14</v>
      </c>
      <c r="F58" s="137" t="s">
        <v>137</v>
      </c>
      <c r="G58" s="136">
        <v>195.41</v>
      </c>
      <c r="H58" s="136" t="s">
        <v>138</v>
      </c>
      <c r="I58" s="136" t="s">
        <v>139</v>
      </c>
      <c r="J58" s="136"/>
      <c r="K58" s="136" t="s">
        <v>140</v>
      </c>
      <c r="L58" s="137" t="s">
        <v>141</v>
      </c>
      <c r="M58" s="137"/>
      <c r="N58" s="137" t="s">
        <v>80</v>
      </c>
      <c r="O58" s="137"/>
      <c r="P58" s="137"/>
      <c r="Q58" s="137"/>
      <c r="R58" s="137"/>
      <c r="S58" s="137"/>
      <c r="T58" s="137"/>
      <c r="U58" s="137"/>
      <c r="V58" s="137">
        <v>1</v>
      </c>
    </row>
    <row r="59" spans="1:22" ht="34.200000000000003" x14ac:dyDescent="0.25">
      <c r="A59" s="132">
        <v>14</v>
      </c>
      <c r="B59" s="133">
        <v>14</v>
      </c>
      <c r="C59" s="134" t="s">
        <v>142</v>
      </c>
      <c r="D59" s="135" t="s">
        <v>143</v>
      </c>
      <c r="E59" s="136">
        <v>26.3</v>
      </c>
      <c r="F59" s="137" t="s">
        <v>144</v>
      </c>
      <c r="G59" s="136"/>
      <c r="H59" s="136">
        <v>13</v>
      </c>
      <c r="I59" s="136" t="s">
        <v>145</v>
      </c>
      <c r="J59" s="136"/>
      <c r="K59" s="136">
        <v>60</v>
      </c>
      <c r="L59" s="137" t="s">
        <v>146</v>
      </c>
      <c r="M59" s="137"/>
      <c r="N59" s="137" t="s">
        <v>86</v>
      </c>
      <c r="O59" s="137"/>
      <c r="P59" s="137"/>
      <c r="Q59" s="137"/>
      <c r="R59" s="137"/>
      <c r="S59" s="137"/>
      <c r="T59" s="137"/>
      <c r="U59" s="137"/>
      <c r="V59" s="137"/>
    </row>
    <row r="60" spans="1:22" ht="18.45" customHeight="1" x14ac:dyDescent="0.25">
      <c r="A60" s="130" t="s">
        <v>121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57" x14ac:dyDescent="0.25">
      <c r="A61" s="132">
        <v>15</v>
      </c>
      <c r="B61" s="133">
        <v>15</v>
      </c>
      <c r="C61" s="134" t="s">
        <v>135</v>
      </c>
      <c r="D61" s="135" t="s">
        <v>147</v>
      </c>
      <c r="E61" s="136">
        <v>15810.14</v>
      </c>
      <c r="F61" s="137" t="s">
        <v>137</v>
      </c>
      <c r="G61" s="136">
        <v>195.41</v>
      </c>
      <c r="H61" s="136">
        <v>8</v>
      </c>
      <c r="I61" s="136" t="s">
        <v>148</v>
      </c>
      <c r="J61" s="136"/>
      <c r="K61" s="136" t="s">
        <v>149</v>
      </c>
      <c r="L61" s="137" t="s">
        <v>150</v>
      </c>
      <c r="M61" s="137"/>
      <c r="N61" s="137" t="s">
        <v>80</v>
      </c>
      <c r="O61" s="137"/>
      <c r="P61" s="137"/>
      <c r="Q61" s="137"/>
      <c r="R61" s="137"/>
      <c r="S61" s="137"/>
      <c r="T61" s="137"/>
      <c r="U61" s="137"/>
      <c r="V61" s="137">
        <v>1</v>
      </c>
    </row>
    <row r="62" spans="1:22" ht="34.200000000000003" x14ac:dyDescent="0.25">
      <c r="A62" s="132">
        <v>16</v>
      </c>
      <c r="B62" s="133">
        <v>16</v>
      </c>
      <c r="C62" s="134" t="s">
        <v>142</v>
      </c>
      <c r="D62" s="135" t="s">
        <v>151</v>
      </c>
      <c r="E62" s="136">
        <v>26.3</v>
      </c>
      <c r="F62" s="137" t="s">
        <v>144</v>
      </c>
      <c r="G62" s="136"/>
      <c r="H62" s="136">
        <v>8</v>
      </c>
      <c r="I62" s="136" t="s">
        <v>148</v>
      </c>
      <c r="J62" s="136"/>
      <c r="K62" s="136">
        <v>36</v>
      </c>
      <c r="L62" s="137" t="s">
        <v>152</v>
      </c>
      <c r="M62" s="137"/>
      <c r="N62" s="137" t="s">
        <v>86</v>
      </c>
      <c r="O62" s="137"/>
      <c r="P62" s="137"/>
      <c r="Q62" s="137"/>
      <c r="R62" s="137"/>
      <c r="S62" s="137"/>
      <c r="T62" s="137"/>
      <c r="U62" s="137"/>
      <c r="V62" s="137"/>
    </row>
    <row r="63" spans="1:22" ht="68.400000000000006" x14ac:dyDescent="0.25">
      <c r="A63" s="132">
        <v>17</v>
      </c>
      <c r="B63" s="133">
        <v>17</v>
      </c>
      <c r="C63" s="134" t="s">
        <v>153</v>
      </c>
      <c r="D63" s="135" t="s">
        <v>123</v>
      </c>
      <c r="E63" s="136">
        <v>2250.2399999999998</v>
      </c>
      <c r="F63" s="137" t="s">
        <v>154</v>
      </c>
      <c r="G63" s="136" t="s">
        <v>155</v>
      </c>
      <c r="H63" s="136" t="s">
        <v>156</v>
      </c>
      <c r="I63" s="136" t="s">
        <v>157</v>
      </c>
      <c r="J63" s="136"/>
      <c r="K63" s="136" t="s">
        <v>158</v>
      </c>
      <c r="L63" s="137" t="s">
        <v>159</v>
      </c>
      <c r="M63" s="137"/>
      <c r="N63" s="137" t="s">
        <v>80</v>
      </c>
      <c r="O63" s="137"/>
      <c r="P63" s="137"/>
      <c r="Q63" s="137"/>
      <c r="R63" s="137"/>
      <c r="S63" s="137"/>
      <c r="T63" s="137"/>
      <c r="U63" s="137"/>
      <c r="V63" s="137"/>
    </row>
    <row r="64" spans="1:22" ht="68.400000000000006" x14ac:dyDescent="0.25">
      <c r="A64" s="132">
        <v>18</v>
      </c>
      <c r="B64" s="133">
        <v>18</v>
      </c>
      <c r="C64" s="134" t="s">
        <v>160</v>
      </c>
      <c r="D64" s="135" t="s">
        <v>161</v>
      </c>
      <c r="E64" s="136">
        <v>13.69</v>
      </c>
      <c r="F64" s="137">
        <v>13.69</v>
      </c>
      <c r="G64" s="136"/>
      <c r="H64" s="136" t="s">
        <v>162</v>
      </c>
      <c r="I64" s="136">
        <v>1</v>
      </c>
      <c r="J64" s="136"/>
      <c r="K64" s="136" t="s">
        <v>163</v>
      </c>
      <c r="L64" s="137">
        <v>15</v>
      </c>
      <c r="M64" s="137"/>
      <c r="N64" s="137" t="s">
        <v>80</v>
      </c>
      <c r="O64" s="137"/>
      <c r="P64" s="137"/>
      <c r="Q64" s="137"/>
      <c r="R64" s="137"/>
      <c r="S64" s="137"/>
      <c r="T64" s="137"/>
      <c r="U64" s="137"/>
      <c r="V64" s="137"/>
    </row>
    <row r="65" spans="1:22" ht="18.45" customHeight="1" x14ac:dyDescent="0.25">
      <c r="A65" s="130" t="s">
        <v>164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68.400000000000006" x14ac:dyDescent="0.25">
      <c r="A66" s="132">
        <v>19</v>
      </c>
      <c r="B66" s="133">
        <v>19</v>
      </c>
      <c r="C66" s="134" t="s">
        <v>165</v>
      </c>
      <c r="D66" s="135" t="s">
        <v>123</v>
      </c>
      <c r="E66" s="136">
        <v>3759.44</v>
      </c>
      <c r="F66" s="137" t="s">
        <v>166</v>
      </c>
      <c r="G66" s="136">
        <v>10.32</v>
      </c>
      <c r="H66" s="136" t="s">
        <v>167</v>
      </c>
      <c r="I66" s="136" t="s">
        <v>168</v>
      </c>
      <c r="J66" s="136"/>
      <c r="K66" s="136" t="s">
        <v>169</v>
      </c>
      <c r="L66" s="137" t="s">
        <v>170</v>
      </c>
      <c r="M66" s="137"/>
      <c r="N66" s="137" t="s">
        <v>80</v>
      </c>
      <c r="O66" s="137"/>
      <c r="P66" s="137"/>
      <c r="Q66" s="137"/>
      <c r="R66" s="137"/>
      <c r="S66" s="137"/>
      <c r="T66" s="137"/>
      <c r="U66" s="137"/>
      <c r="V66" s="137">
        <v>1</v>
      </c>
    </row>
    <row r="67" spans="1:22" ht="57" x14ac:dyDescent="0.25">
      <c r="A67" s="132">
        <v>20</v>
      </c>
      <c r="B67" s="133">
        <v>20</v>
      </c>
      <c r="C67" s="134" t="s">
        <v>171</v>
      </c>
      <c r="D67" s="135" t="s">
        <v>110</v>
      </c>
      <c r="E67" s="136">
        <v>50.3</v>
      </c>
      <c r="F67" s="137" t="s">
        <v>172</v>
      </c>
      <c r="G67" s="136"/>
      <c r="H67" s="136">
        <v>10</v>
      </c>
      <c r="I67" s="136" t="s">
        <v>173</v>
      </c>
      <c r="J67" s="136"/>
      <c r="K67" s="136">
        <v>27</v>
      </c>
      <c r="L67" s="137" t="s">
        <v>174</v>
      </c>
      <c r="M67" s="137"/>
      <c r="N67" s="137" t="s">
        <v>86</v>
      </c>
      <c r="O67" s="137"/>
      <c r="P67" s="137"/>
      <c r="Q67" s="137"/>
      <c r="R67" s="137"/>
      <c r="S67" s="137"/>
      <c r="T67" s="137"/>
      <c r="U67" s="137"/>
      <c r="V67" s="137"/>
    </row>
    <row r="68" spans="1:22" ht="18.45" customHeight="1" x14ac:dyDescent="0.25">
      <c r="A68" s="130" t="s">
        <v>164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102.6" x14ac:dyDescent="0.25">
      <c r="A69" s="132">
        <v>21</v>
      </c>
      <c r="B69" s="133">
        <v>21</v>
      </c>
      <c r="C69" s="134" t="s">
        <v>175</v>
      </c>
      <c r="D69" s="135" t="s">
        <v>176</v>
      </c>
      <c r="E69" s="136">
        <v>4434.8999999999996</v>
      </c>
      <c r="F69" s="137" t="s">
        <v>177</v>
      </c>
      <c r="G69" s="136">
        <v>75.52</v>
      </c>
      <c r="H69" s="136" t="s">
        <v>178</v>
      </c>
      <c r="I69" s="136" t="s">
        <v>179</v>
      </c>
      <c r="J69" s="136"/>
      <c r="K69" s="136" t="s">
        <v>180</v>
      </c>
      <c r="L69" s="137" t="s">
        <v>181</v>
      </c>
      <c r="M69" s="137"/>
      <c r="N69" s="137" t="s">
        <v>80</v>
      </c>
      <c r="O69" s="137"/>
      <c r="P69" s="137"/>
      <c r="Q69" s="137"/>
      <c r="R69" s="137"/>
      <c r="S69" s="137"/>
      <c r="T69" s="137"/>
      <c r="U69" s="137"/>
      <c r="V69" s="137">
        <v>1</v>
      </c>
    </row>
    <row r="70" spans="1:22" ht="57" x14ac:dyDescent="0.25">
      <c r="A70" s="138">
        <v>22</v>
      </c>
      <c r="B70" s="139">
        <v>22</v>
      </c>
      <c r="C70" s="140" t="s">
        <v>87</v>
      </c>
      <c r="D70" s="141" t="s">
        <v>182</v>
      </c>
      <c r="E70" s="142">
        <v>12.46</v>
      </c>
      <c r="F70" s="143" t="s">
        <v>88</v>
      </c>
      <c r="G70" s="142"/>
      <c r="H70" s="142">
        <v>37</v>
      </c>
      <c r="I70" s="142" t="s">
        <v>115</v>
      </c>
      <c r="J70" s="142"/>
      <c r="K70" s="142">
        <v>88</v>
      </c>
      <c r="L70" s="143" t="s">
        <v>183</v>
      </c>
      <c r="M70" s="143"/>
      <c r="N70" s="143" t="s">
        <v>86</v>
      </c>
      <c r="O70" s="143"/>
      <c r="P70" s="143"/>
      <c r="Q70" s="143"/>
      <c r="R70" s="143"/>
      <c r="S70" s="143"/>
      <c r="T70" s="143"/>
      <c r="U70" s="143"/>
      <c r="V70" s="143"/>
    </row>
    <row r="71" spans="1:22" ht="19.350000000000001" customHeight="1" x14ac:dyDescent="0.25">
      <c r="A71" s="128" t="s">
        <v>184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</row>
    <row r="72" spans="1:22" ht="18.45" customHeight="1" x14ac:dyDescent="0.25">
      <c r="A72" s="130" t="s">
        <v>185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114" x14ac:dyDescent="0.25">
      <c r="A73" s="132">
        <v>23</v>
      </c>
      <c r="B73" s="133">
        <v>23</v>
      </c>
      <c r="C73" s="134" t="s">
        <v>186</v>
      </c>
      <c r="D73" s="135" t="s">
        <v>187</v>
      </c>
      <c r="E73" s="136">
        <v>2285.15</v>
      </c>
      <c r="F73" s="137" t="s">
        <v>188</v>
      </c>
      <c r="G73" s="136">
        <v>75.52</v>
      </c>
      <c r="H73" s="136" t="s">
        <v>189</v>
      </c>
      <c r="I73" s="136" t="s">
        <v>190</v>
      </c>
      <c r="J73" s="136">
        <v>3</v>
      </c>
      <c r="K73" s="136" t="s">
        <v>191</v>
      </c>
      <c r="L73" s="137" t="s">
        <v>192</v>
      </c>
      <c r="M73" s="137"/>
      <c r="N73" s="137" t="s">
        <v>80</v>
      </c>
      <c r="O73" s="137"/>
      <c r="P73" s="137"/>
      <c r="Q73" s="137"/>
      <c r="R73" s="137"/>
      <c r="S73" s="137"/>
      <c r="T73" s="137"/>
      <c r="U73" s="137"/>
      <c r="V73" s="137">
        <v>16</v>
      </c>
    </row>
    <row r="74" spans="1:22" ht="34.200000000000003" x14ac:dyDescent="0.25">
      <c r="A74" s="132">
        <v>24</v>
      </c>
      <c r="B74" s="133">
        <v>24</v>
      </c>
      <c r="C74" s="134" t="s">
        <v>193</v>
      </c>
      <c r="D74" s="135" t="s">
        <v>194</v>
      </c>
      <c r="E74" s="136">
        <v>16.920000000000002</v>
      </c>
      <c r="F74" s="137" t="s">
        <v>195</v>
      </c>
      <c r="G74" s="136"/>
      <c r="H74" s="136">
        <v>68</v>
      </c>
      <c r="I74" s="136" t="s">
        <v>196</v>
      </c>
      <c r="J74" s="136"/>
      <c r="K74" s="136">
        <v>190</v>
      </c>
      <c r="L74" s="137" t="s">
        <v>197</v>
      </c>
      <c r="M74" s="137"/>
      <c r="N74" s="137" t="s">
        <v>86</v>
      </c>
      <c r="O74" s="137"/>
      <c r="P74" s="137"/>
      <c r="Q74" s="137"/>
      <c r="R74" s="137"/>
      <c r="S74" s="137"/>
      <c r="T74" s="137"/>
      <c r="U74" s="137"/>
      <c r="V74" s="137"/>
    </row>
    <row r="75" spans="1:22" ht="57" x14ac:dyDescent="0.25">
      <c r="A75" s="132">
        <v>25</v>
      </c>
      <c r="B75" s="133">
        <v>25</v>
      </c>
      <c r="C75" s="134" t="s">
        <v>87</v>
      </c>
      <c r="D75" s="135" t="s">
        <v>82</v>
      </c>
      <c r="E75" s="136">
        <v>12.46</v>
      </c>
      <c r="F75" s="137" t="s">
        <v>88</v>
      </c>
      <c r="G75" s="136"/>
      <c r="H75" s="136">
        <v>25</v>
      </c>
      <c r="I75" s="136" t="s">
        <v>89</v>
      </c>
      <c r="J75" s="136"/>
      <c r="K75" s="136">
        <v>58</v>
      </c>
      <c r="L75" s="137" t="s">
        <v>90</v>
      </c>
      <c r="M75" s="137"/>
      <c r="N75" s="137" t="s">
        <v>86</v>
      </c>
      <c r="O75" s="137"/>
      <c r="P75" s="137"/>
      <c r="Q75" s="137"/>
      <c r="R75" s="137"/>
      <c r="S75" s="137"/>
      <c r="T75" s="137"/>
      <c r="U75" s="137"/>
      <c r="V75" s="137"/>
    </row>
    <row r="76" spans="1:22" ht="45.6" x14ac:dyDescent="0.25">
      <c r="A76" s="132">
        <v>26</v>
      </c>
      <c r="B76" s="133">
        <v>26</v>
      </c>
      <c r="C76" s="134" t="s">
        <v>81</v>
      </c>
      <c r="D76" s="135" t="s">
        <v>92</v>
      </c>
      <c r="E76" s="136">
        <v>2.82</v>
      </c>
      <c r="F76" s="137" t="s">
        <v>83</v>
      </c>
      <c r="G76" s="136"/>
      <c r="H76" s="136">
        <v>3</v>
      </c>
      <c r="I76" s="136" t="s">
        <v>198</v>
      </c>
      <c r="J76" s="136"/>
      <c r="K76" s="136">
        <v>8</v>
      </c>
      <c r="L76" s="137" t="s">
        <v>148</v>
      </c>
      <c r="M76" s="137"/>
      <c r="N76" s="137" t="s">
        <v>86</v>
      </c>
      <c r="O76" s="137"/>
      <c r="P76" s="137"/>
      <c r="Q76" s="137"/>
      <c r="R76" s="137"/>
      <c r="S76" s="137"/>
      <c r="T76" s="137"/>
      <c r="U76" s="137"/>
      <c r="V76" s="137"/>
    </row>
    <row r="77" spans="1:22" ht="45.6" x14ac:dyDescent="0.25">
      <c r="A77" s="138">
        <v>27</v>
      </c>
      <c r="B77" s="139">
        <v>27</v>
      </c>
      <c r="C77" s="140" t="s">
        <v>96</v>
      </c>
      <c r="D77" s="141" t="s">
        <v>82</v>
      </c>
      <c r="E77" s="142">
        <v>2.4500000000000002</v>
      </c>
      <c r="F77" s="143" t="s">
        <v>97</v>
      </c>
      <c r="G77" s="142"/>
      <c r="H77" s="142">
        <v>5</v>
      </c>
      <c r="I77" s="142" t="s">
        <v>98</v>
      </c>
      <c r="J77" s="142"/>
      <c r="K77" s="142">
        <v>12</v>
      </c>
      <c r="L77" s="143" t="s">
        <v>99</v>
      </c>
      <c r="M77" s="143"/>
      <c r="N77" s="143" t="s">
        <v>86</v>
      </c>
      <c r="O77" s="143"/>
      <c r="P77" s="143"/>
      <c r="Q77" s="143"/>
      <c r="R77" s="143"/>
      <c r="S77" s="143"/>
      <c r="T77" s="143"/>
      <c r="U77" s="143"/>
      <c r="V77" s="143"/>
    </row>
    <row r="78" spans="1:22" ht="19.350000000000001" customHeight="1" x14ac:dyDescent="0.25">
      <c r="A78" s="128" t="s">
        <v>199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</row>
    <row r="79" spans="1:22" ht="18.45" customHeight="1" x14ac:dyDescent="0.25">
      <c r="A79" s="130" t="s">
        <v>164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57" x14ac:dyDescent="0.25">
      <c r="A80" s="138">
        <v>28</v>
      </c>
      <c r="B80" s="139">
        <v>28</v>
      </c>
      <c r="C80" s="140" t="s">
        <v>200</v>
      </c>
      <c r="D80" s="141" t="s">
        <v>201</v>
      </c>
      <c r="E80" s="142">
        <v>1469.57</v>
      </c>
      <c r="F80" s="143" t="s">
        <v>202</v>
      </c>
      <c r="G80" s="142" t="s">
        <v>203</v>
      </c>
      <c r="H80" s="142" t="s">
        <v>204</v>
      </c>
      <c r="I80" s="142" t="s">
        <v>205</v>
      </c>
      <c r="J80" s="142"/>
      <c r="K80" s="142" t="s">
        <v>206</v>
      </c>
      <c r="L80" s="143" t="s">
        <v>207</v>
      </c>
      <c r="M80" s="143"/>
      <c r="N80" s="143" t="s">
        <v>80</v>
      </c>
      <c r="O80" s="143"/>
      <c r="P80" s="143"/>
      <c r="Q80" s="143"/>
      <c r="R80" s="143"/>
      <c r="S80" s="143"/>
      <c r="T80" s="143"/>
      <c r="U80" s="143"/>
      <c r="V80" s="143"/>
    </row>
    <row r="81" spans="1:22" ht="19.350000000000001" customHeight="1" x14ac:dyDescent="0.25">
      <c r="A81" s="128" t="s">
        <v>208</v>
      </c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</row>
    <row r="82" spans="1:22" ht="18.45" customHeight="1" x14ac:dyDescent="0.25">
      <c r="A82" s="130" t="s">
        <v>209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</row>
    <row r="83" spans="1:22" ht="57" x14ac:dyDescent="0.25">
      <c r="A83" s="138">
        <v>29</v>
      </c>
      <c r="B83" s="139">
        <v>29</v>
      </c>
      <c r="C83" s="140" t="s">
        <v>210</v>
      </c>
      <c r="D83" s="141" t="s">
        <v>211</v>
      </c>
      <c r="E83" s="142">
        <v>2509.37</v>
      </c>
      <c r="F83" s="143" t="s">
        <v>212</v>
      </c>
      <c r="G83" s="142"/>
      <c r="H83" s="142" t="s">
        <v>213</v>
      </c>
      <c r="I83" s="142" t="s">
        <v>214</v>
      </c>
      <c r="J83" s="142"/>
      <c r="K83" s="142" t="s">
        <v>215</v>
      </c>
      <c r="L83" s="143" t="s">
        <v>216</v>
      </c>
      <c r="M83" s="143"/>
      <c r="N83" s="143" t="s">
        <v>80</v>
      </c>
      <c r="O83" s="143"/>
      <c r="P83" s="143"/>
      <c r="Q83" s="143"/>
      <c r="R83" s="143"/>
      <c r="S83" s="143"/>
      <c r="T83" s="143"/>
      <c r="U83" s="143"/>
      <c r="V83" s="143"/>
    </row>
    <row r="84" spans="1:22" ht="19.350000000000001" customHeight="1" x14ac:dyDescent="0.25">
      <c r="A84" s="128" t="s">
        <v>217</v>
      </c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</row>
    <row r="85" spans="1:22" ht="18.45" customHeight="1" x14ac:dyDescent="0.25">
      <c r="A85" s="130" t="s">
        <v>100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</row>
    <row r="86" spans="1:22" ht="68.400000000000006" x14ac:dyDescent="0.25">
      <c r="A86" s="132">
        <v>30</v>
      </c>
      <c r="B86" s="133">
        <v>30</v>
      </c>
      <c r="C86" s="134" t="s">
        <v>218</v>
      </c>
      <c r="D86" s="135" t="s">
        <v>219</v>
      </c>
      <c r="E86" s="136">
        <v>15810.14</v>
      </c>
      <c r="F86" s="137" t="s">
        <v>137</v>
      </c>
      <c r="G86" s="136">
        <v>195.41</v>
      </c>
      <c r="H86" s="136">
        <v>9</v>
      </c>
      <c r="I86" s="136" t="s">
        <v>220</v>
      </c>
      <c r="J86" s="136"/>
      <c r="K86" s="136" t="s">
        <v>221</v>
      </c>
      <c r="L86" s="137" t="s">
        <v>222</v>
      </c>
      <c r="M86" s="137"/>
      <c r="N86" s="137" t="s">
        <v>80</v>
      </c>
      <c r="O86" s="137"/>
      <c r="P86" s="137"/>
      <c r="Q86" s="137"/>
      <c r="R86" s="137"/>
      <c r="S86" s="137"/>
      <c r="T86" s="137"/>
      <c r="U86" s="137"/>
      <c r="V86" s="137">
        <v>1</v>
      </c>
    </row>
    <row r="87" spans="1:22" ht="34.200000000000003" x14ac:dyDescent="0.25">
      <c r="A87" s="132">
        <v>31</v>
      </c>
      <c r="B87" s="133">
        <v>31</v>
      </c>
      <c r="C87" s="134" t="s">
        <v>142</v>
      </c>
      <c r="D87" s="135" t="s">
        <v>151</v>
      </c>
      <c r="E87" s="136">
        <v>26.3</v>
      </c>
      <c r="F87" s="137" t="s">
        <v>144</v>
      </c>
      <c r="G87" s="136"/>
      <c r="H87" s="136">
        <v>8</v>
      </c>
      <c r="I87" s="136" t="s">
        <v>148</v>
      </c>
      <c r="J87" s="136"/>
      <c r="K87" s="136">
        <v>36</v>
      </c>
      <c r="L87" s="137" t="s">
        <v>152</v>
      </c>
      <c r="M87" s="137"/>
      <c r="N87" s="137" t="s">
        <v>86</v>
      </c>
      <c r="O87" s="137"/>
      <c r="P87" s="137"/>
      <c r="Q87" s="137"/>
      <c r="R87" s="137"/>
      <c r="S87" s="137"/>
      <c r="T87" s="137"/>
      <c r="U87" s="137"/>
      <c r="V87" s="137"/>
    </row>
    <row r="88" spans="1:22" ht="18.45" customHeight="1" x14ac:dyDescent="0.25">
      <c r="A88" s="130" t="s">
        <v>223</v>
      </c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</row>
    <row r="89" spans="1:22" ht="68.400000000000006" x14ac:dyDescent="0.25">
      <c r="A89" s="138">
        <v>32</v>
      </c>
      <c r="B89" s="139">
        <v>32</v>
      </c>
      <c r="C89" s="140" t="s">
        <v>160</v>
      </c>
      <c r="D89" s="141" t="s">
        <v>224</v>
      </c>
      <c r="E89" s="142">
        <v>13.69</v>
      </c>
      <c r="F89" s="143">
        <v>13.69</v>
      </c>
      <c r="G89" s="142"/>
      <c r="H89" s="142" t="s">
        <v>225</v>
      </c>
      <c r="I89" s="142">
        <v>6</v>
      </c>
      <c r="J89" s="142"/>
      <c r="K89" s="142" t="s">
        <v>226</v>
      </c>
      <c r="L89" s="143">
        <v>63</v>
      </c>
      <c r="M89" s="143"/>
      <c r="N89" s="143" t="s">
        <v>80</v>
      </c>
      <c r="O89" s="143"/>
      <c r="P89" s="143"/>
      <c r="Q89" s="143"/>
      <c r="R89" s="143"/>
      <c r="S89" s="143"/>
      <c r="T89" s="143"/>
      <c r="U89" s="143"/>
      <c r="V89" s="143"/>
    </row>
    <row r="90" spans="1:22" ht="19.350000000000001" customHeight="1" x14ac:dyDescent="0.25">
      <c r="A90" s="128" t="s">
        <v>227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</row>
    <row r="91" spans="1:22" ht="57" x14ac:dyDescent="0.25">
      <c r="A91" s="132">
        <v>33</v>
      </c>
      <c r="B91" s="133">
        <v>33</v>
      </c>
      <c r="C91" s="134" t="s">
        <v>228</v>
      </c>
      <c r="D91" s="135" t="s">
        <v>229</v>
      </c>
      <c r="E91" s="136">
        <v>1834.66</v>
      </c>
      <c r="F91" s="137" t="s">
        <v>230</v>
      </c>
      <c r="G91" s="136" t="s">
        <v>231</v>
      </c>
      <c r="H91" s="136" t="s">
        <v>232</v>
      </c>
      <c r="I91" s="136" t="s">
        <v>233</v>
      </c>
      <c r="J91" s="136">
        <v>1</v>
      </c>
      <c r="K91" s="136" t="s">
        <v>234</v>
      </c>
      <c r="L91" s="137" t="s">
        <v>235</v>
      </c>
      <c r="M91" s="137"/>
      <c r="N91" s="137" t="s">
        <v>80</v>
      </c>
      <c r="O91" s="137"/>
      <c r="P91" s="137"/>
      <c r="Q91" s="137"/>
      <c r="R91" s="137"/>
      <c r="S91" s="137"/>
      <c r="T91" s="137"/>
      <c r="U91" s="137"/>
      <c r="V91" s="137" t="s">
        <v>236</v>
      </c>
    </row>
    <row r="92" spans="1:22" ht="79.8" x14ac:dyDescent="0.25">
      <c r="A92" s="132">
        <v>34</v>
      </c>
      <c r="B92" s="133">
        <v>34</v>
      </c>
      <c r="C92" s="134" t="s">
        <v>237</v>
      </c>
      <c r="D92" s="135" t="s">
        <v>238</v>
      </c>
      <c r="E92" s="136">
        <v>3851.78</v>
      </c>
      <c r="F92" s="137" t="s">
        <v>239</v>
      </c>
      <c r="G92" s="136">
        <v>54.04</v>
      </c>
      <c r="H92" s="136" t="s">
        <v>240</v>
      </c>
      <c r="I92" s="136" t="s">
        <v>241</v>
      </c>
      <c r="J92" s="136">
        <v>1</v>
      </c>
      <c r="K92" s="136" t="s">
        <v>242</v>
      </c>
      <c r="L92" s="137" t="s">
        <v>243</v>
      </c>
      <c r="M92" s="137"/>
      <c r="N92" s="137" t="s">
        <v>80</v>
      </c>
      <c r="O92" s="137"/>
      <c r="P92" s="137"/>
      <c r="Q92" s="137"/>
      <c r="R92" s="137"/>
      <c r="S92" s="137"/>
      <c r="T92" s="137"/>
      <c r="U92" s="137"/>
      <c r="V92" s="137">
        <v>3</v>
      </c>
    </row>
    <row r="93" spans="1:22" ht="18.45" customHeight="1" x14ac:dyDescent="0.25">
      <c r="A93" s="130" t="s">
        <v>244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</row>
    <row r="94" spans="1:22" ht="68.400000000000006" x14ac:dyDescent="0.25">
      <c r="A94" s="132">
        <v>35</v>
      </c>
      <c r="B94" s="133">
        <v>35</v>
      </c>
      <c r="C94" s="134" t="s">
        <v>160</v>
      </c>
      <c r="D94" s="135" t="s">
        <v>245</v>
      </c>
      <c r="E94" s="136">
        <v>13.69</v>
      </c>
      <c r="F94" s="137">
        <v>13.69</v>
      </c>
      <c r="G94" s="136"/>
      <c r="H94" s="136" t="s">
        <v>246</v>
      </c>
      <c r="I94" s="136">
        <v>24</v>
      </c>
      <c r="J94" s="136"/>
      <c r="K94" s="136" t="s">
        <v>247</v>
      </c>
      <c r="L94" s="137">
        <v>261</v>
      </c>
      <c r="M94" s="137"/>
      <c r="N94" s="137" t="s">
        <v>80</v>
      </c>
      <c r="O94" s="137"/>
      <c r="P94" s="137"/>
      <c r="Q94" s="137"/>
      <c r="R94" s="137"/>
      <c r="S94" s="137"/>
      <c r="T94" s="137"/>
      <c r="U94" s="137"/>
      <c r="V94" s="137"/>
    </row>
    <row r="95" spans="1:22" ht="18.45" customHeight="1" x14ac:dyDescent="0.25">
      <c r="A95" s="130" t="s">
        <v>248</v>
      </c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</row>
    <row r="96" spans="1:22" ht="68.400000000000006" x14ac:dyDescent="0.25">
      <c r="A96" s="132">
        <v>36</v>
      </c>
      <c r="B96" s="133">
        <v>36</v>
      </c>
      <c r="C96" s="134" t="s">
        <v>160</v>
      </c>
      <c r="D96" s="135" t="s">
        <v>249</v>
      </c>
      <c r="E96" s="136">
        <v>13.69</v>
      </c>
      <c r="F96" s="137">
        <v>13.69</v>
      </c>
      <c r="G96" s="136"/>
      <c r="H96" s="136" t="s">
        <v>250</v>
      </c>
      <c r="I96" s="136">
        <v>4</v>
      </c>
      <c r="J96" s="136"/>
      <c r="K96" s="136" t="s">
        <v>251</v>
      </c>
      <c r="L96" s="137">
        <v>45</v>
      </c>
      <c r="M96" s="137"/>
      <c r="N96" s="137" t="s">
        <v>80</v>
      </c>
      <c r="O96" s="137"/>
      <c r="P96" s="137"/>
      <c r="Q96" s="137"/>
      <c r="R96" s="137"/>
      <c r="S96" s="137"/>
      <c r="T96" s="137"/>
      <c r="U96" s="137"/>
      <c r="V96" s="137"/>
    </row>
    <row r="97" spans="1:22" ht="114" x14ac:dyDescent="0.25">
      <c r="A97" s="138">
        <v>37</v>
      </c>
      <c r="B97" s="139">
        <v>37</v>
      </c>
      <c r="C97" s="140" t="s">
        <v>186</v>
      </c>
      <c r="D97" s="141" t="s">
        <v>252</v>
      </c>
      <c r="E97" s="142">
        <v>2285.15</v>
      </c>
      <c r="F97" s="143" t="s">
        <v>188</v>
      </c>
      <c r="G97" s="142">
        <v>75.52</v>
      </c>
      <c r="H97" s="142" t="s">
        <v>253</v>
      </c>
      <c r="I97" s="142" t="s">
        <v>254</v>
      </c>
      <c r="J97" s="142">
        <v>5</v>
      </c>
      <c r="K97" s="142" t="s">
        <v>255</v>
      </c>
      <c r="L97" s="143" t="s">
        <v>256</v>
      </c>
      <c r="M97" s="143"/>
      <c r="N97" s="143" t="s">
        <v>80</v>
      </c>
      <c r="O97" s="143"/>
      <c r="P97" s="143"/>
      <c r="Q97" s="143"/>
      <c r="R97" s="143"/>
      <c r="S97" s="143"/>
      <c r="T97" s="143"/>
      <c r="U97" s="143"/>
      <c r="V97" s="143">
        <v>24</v>
      </c>
    </row>
    <row r="98" spans="1:22" ht="34.200000000000003" x14ac:dyDescent="0.25">
      <c r="A98" s="144" t="s">
        <v>257</v>
      </c>
      <c r="B98" s="145"/>
      <c r="C98" s="145"/>
      <c r="D98" s="145"/>
      <c r="E98" s="145"/>
      <c r="F98" s="145"/>
      <c r="G98" s="145"/>
      <c r="H98" s="146">
        <v>1245</v>
      </c>
      <c r="I98" s="146" t="s">
        <v>258</v>
      </c>
      <c r="J98" s="146">
        <v>14</v>
      </c>
      <c r="K98" s="146">
        <v>7133</v>
      </c>
      <c r="L98" s="146" t="s">
        <v>259</v>
      </c>
      <c r="M98" s="146"/>
      <c r="N98" s="146"/>
      <c r="O98" s="146"/>
      <c r="P98" s="146"/>
      <c r="Q98" s="146"/>
      <c r="R98" s="146"/>
      <c r="S98" s="146"/>
      <c r="T98" s="146"/>
      <c r="U98" s="146"/>
      <c r="V98" s="146" t="s">
        <v>260</v>
      </c>
    </row>
    <row r="99" spans="1:22" x14ac:dyDescent="0.25">
      <c r="A99" s="144" t="s">
        <v>261</v>
      </c>
      <c r="B99" s="145"/>
      <c r="C99" s="145"/>
      <c r="D99" s="145"/>
      <c r="E99" s="145"/>
      <c r="F99" s="145"/>
      <c r="G99" s="145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x14ac:dyDescent="0.25">
      <c r="A100" s="144" t="s">
        <v>262</v>
      </c>
      <c r="B100" s="145"/>
      <c r="C100" s="145"/>
      <c r="D100" s="145"/>
      <c r="E100" s="145"/>
      <c r="F100" s="145"/>
      <c r="G100" s="145"/>
      <c r="H100" s="146">
        <v>452</v>
      </c>
      <c r="I100" s="146"/>
      <c r="J100" s="146"/>
      <c r="K100" s="146">
        <v>4985</v>
      </c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</row>
    <row r="101" spans="1:22" x14ac:dyDescent="0.25">
      <c r="A101" s="144" t="s">
        <v>263</v>
      </c>
      <c r="B101" s="145"/>
      <c r="C101" s="145"/>
      <c r="D101" s="145"/>
      <c r="E101" s="145"/>
      <c r="F101" s="145"/>
      <c r="G101" s="145"/>
      <c r="H101" s="146">
        <v>779</v>
      </c>
      <c r="I101" s="146"/>
      <c r="J101" s="146"/>
      <c r="K101" s="146">
        <v>2076</v>
      </c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</row>
    <row r="102" spans="1:22" x14ac:dyDescent="0.25">
      <c r="A102" s="144" t="s">
        <v>264</v>
      </c>
      <c r="B102" s="145"/>
      <c r="C102" s="145"/>
      <c r="D102" s="145"/>
      <c r="E102" s="145"/>
      <c r="F102" s="145"/>
      <c r="G102" s="145"/>
      <c r="H102" s="146">
        <v>14</v>
      </c>
      <c r="I102" s="146"/>
      <c r="J102" s="146"/>
      <c r="K102" s="146">
        <v>74</v>
      </c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</row>
    <row r="103" spans="1:22" x14ac:dyDescent="0.25">
      <c r="A103" s="147" t="s">
        <v>265</v>
      </c>
      <c r="B103" s="148"/>
      <c r="C103" s="148"/>
      <c r="D103" s="148"/>
      <c r="E103" s="148"/>
      <c r="F103" s="148"/>
      <c r="G103" s="148"/>
      <c r="H103" s="149">
        <v>443</v>
      </c>
      <c r="I103" s="149"/>
      <c r="J103" s="149"/>
      <c r="K103" s="149">
        <v>4179</v>
      </c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</row>
    <row r="104" spans="1:22" x14ac:dyDescent="0.25">
      <c r="A104" s="147" t="s">
        <v>266</v>
      </c>
      <c r="B104" s="148"/>
      <c r="C104" s="148"/>
      <c r="D104" s="148"/>
      <c r="E104" s="148"/>
      <c r="F104" s="148"/>
      <c r="G104" s="148"/>
      <c r="H104" s="149">
        <v>270</v>
      </c>
      <c r="I104" s="149"/>
      <c r="J104" s="149"/>
      <c r="K104" s="149">
        <v>2381</v>
      </c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</row>
    <row r="105" spans="1:22" x14ac:dyDescent="0.25">
      <c r="A105" s="147" t="s">
        <v>267</v>
      </c>
      <c r="B105" s="148"/>
      <c r="C105" s="148"/>
      <c r="D105" s="148"/>
      <c r="E105" s="148"/>
      <c r="F105" s="148"/>
      <c r="G105" s="148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</row>
    <row r="106" spans="1:22" ht="30" customHeight="1" x14ac:dyDescent="0.25">
      <c r="A106" s="144" t="s">
        <v>268</v>
      </c>
      <c r="B106" s="145"/>
      <c r="C106" s="145"/>
      <c r="D106" s="145"/>
      <c r="E106" s="145"/>
      <c r="F106" s="145"/>
      <c r="G106" s="145"/>
      <c r="H106" s="146">
        <v>1607</v>
      </c>
      <c r="I106" s="146"/>
      <c r="J106" s="146"/>
      <c r="K106" s="146">
        <v>10995</v>
      </c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</row>
    <row r="107" spans="1:22" x14ac:dyDescent="0.25">
      <c r="A107" s="144" t="s">
        <v>269</v>
      </c>
      <c r="B107" s="145"/>
      <c r="C107" s="145"/>
      <c r="D107" s="145"/>
      <c r="E107" s="145"/>
      <c r="F107" s="145"/>
      <c r="G107" s="145"/>
      <c r="H107" s="146">
        <v>64</v>
      </c>
      <c r="I107" s="146"/>
      <c r="J107" s="146"/>
      <c r="K107" s="146">
        <v>291</v>
      </c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</row>
    <row r="108" spans="1:22" ht="30" customHeight="1" x14ac:dyDescent="0.25">
      <c r="A108" s="144" t="s">
        <v>270</v>
      </c>
      <c r="B108" s="145"/>
      <c r="C108" s="145"/>
      <c r="D108" s="145"/>
      <c r="E108" s="145"/>
      <c r="F108" s="145"/>
      <c r="G108" s="145"/>
      <c r="H108" s="146">
        <v>79</v>
      </c>
      <c r="I108" s="146"/>
      <c r="J108" s="146"/>
      <c r="K108" s="146">
        <v>780</v>
      </c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</row>
    <row r="109" spans="1:22" x14ac:dyDescent="0.25">
      <c r="A109" s="144" t="s">
        <v>271</v>
      </c>
      <c r="B109" s="145"/>
      <c r="C109" s="145"/>
      <c r="D109" s="145"/>
      <c r="E109" s="145"/>
      <c r="F109" s="145"/>
      <c r="G109" s="145"/>
      <c r="H109" s="146">
        <v>152</v>
      </c>
      <c r="I109" s="146"/>
      <c r="J109" s="146"/>
      <c r="K109" s="146">
        <v>1186</v>
      </c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</row>
    <row r="110" spans="1:22" x14ac:dyDescent="0.25">
      <c r="A110" s="144" t="s">
        <v>272</v>
      </c>
      <c r="B110" s="145"/>
      <c r="C110" s="145"/>
      <c r="D110" s="145"/>
      <c r="E110" s="145"/>
      <c r="F110" s="145"/>
      <c r="G110" s="145"/>
      <c r="H110" s="146">
        <v>56</v>
      </c>
      <c r="I110" s="146"/>
      <c r="J110" s="146"/>
      <c r="K110" s="146">
        <v>441</v>
      </c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</row>
    <row r="111" spans="1:22" x14ac:dyDescent="0.25">
      <c r="A111" s="144" t="s">
        <v>273</v>
      </c>
      <c r="B111" s="145"/>
      <c r="C111" s="145"/>
      <c r="D111" s="145"/>
      <c r="E111" s="145"/>
      <c r="F111" s="145"/>
      <c r="G111" s="145"/>
      <c r="H111" s="146">
        <v>1958</v>
      </c>
      <c r="I111" s="146"/>
      <c r="J111" s="146"/>
      <c r="K111" s="146">
        <v>13693</v>
      </c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</row>
    <row r="112" spans="1:22" ht="30" customHeight="1" x14ac:dyDescent="0.25">
      <c r="A112" s="144" t="s">
        <v>274</v>
      </c>
      <c r="B112" s="145"/>
      <c r="C112" s="145"/>
      <c r="D112" s="145"/>
      <c r="E112" s="145"/>
      <c r="F112" s="145"/>
      <c r="G112" s="145"/>
      <c r="H112" s="146">
        <v>163.68</v>
      </c>
      <c r="I112" s="146"/>
      <c r="J112" s="146"/>
      <c r="K112" s="146">
        <v>579.71</v>
      </c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</row>
    <row r="113" spans="1:22" x14ac:dyDescent="0.25">
      <c r="A113" s="147" t="s">
        <v>275</v>
      </c>
      <c r="B113" s="148"/>
      <c r="C113" s="148"/>
      <c r="D113" s="148"/>
      <c r="E113" s="148"/>
      <c r="F113" s="148"/>
      <c r="G113" s="148"/>
      <c r="H113" s="149">
        <v>2121.6799999999998</v>
      </c>
      <c r="I113" s="149"/>
      <c r="J113" s="149"/>
      <c r="K113" s="149">
        <v>14272.71</v>
      </c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</row>
    <row r="114" spans="1:22" x14ac:dyDescent="0.25">
      <c r="A114" s="50"/>
      <c r="B114" s="39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</row>
    <row r="115" spans="1:22" x14ac:dyDescent="0.25">
      <c r="A115" s="50"/>
      <c r="B115" s="39"/>
      <c r="C115" s="73" t="s">
        <v>62</v>
      </c>
      <c r="D115" s="48"/>
      <c r="E115" s="48"/>
      <c r="F115" s="48"/>
      <c r="G115" s="48"/>
      <c r="H115" s="74">
        <f>IF(ISBLANK(Y30),"",ROUND(Z30/Y30,2)*100)</f>
        <v>98</v>
      </c>
      <c r="I115" s="48"/>
      <c r="J115" s="48"/>
      <c r="K115" s="74">
        <f>IF(ISBLANK(Y31),"",ROUND(Z31/Y31,2)*100)</f>
        <v>84</v>
      </c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</row>
    <row r="116" spans="1:22" x14ac:dyDescent="0.25">
      <c r="A116" s="50"/>
      <c r="B116" s="39"/>
      <c r="C116" s="73" t="s">
        <v>63</v>
      </c>
      <c r="D116" s="48"/>
      <c r="E116" s="48"/>
      <c r="F116" s="48"/>
      <c r="G116" s="48"/>
      <c r="H116" s="45">
        <f>IF(ISBLANK(Y30),"",ROUND(AA30/Y30,2)*100)</f>
        <v>60</v>
      </c>
      <c r="I116" s="48"/>
      <c r="J116" s="48"/>
      <c r="K116" s="45">
        <f>IF(ISBLANK(Y31),"",ROUND(AA31/Y31,2)*100)</f>
        <v>48</v>
      </c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</row>
    <row r="117" spans="1:22" x14ac:dyDescent="0.25">
      <c r="A117" s="28"/>
      <c r="B117" s="28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</row>
    <row r="118" spans="1:22" x14ac:dyDescent="0.25">
      <c r="B118" s="75" t="s">
        <v>69</v>
      </c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</row>
    <row r="119" spans="1:22" x14ac:dyDescent="0.25">
      <c r="B119" s="3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</row>
    <row r="120" spans="1:22" x14ac:dyDescent="0.25">
      <c r="B120" s="75" t="s">
        <v>70</v>
      </c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</row>
    <row r="121" spans="1:22" x14ac:dyDescent="0.25">
      <c r="B121" s="46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</row>
    <row r="123" spans="1:22" x14ac:dyDescent="0.25">
      <c r="C123" s="49"/>
      <c r="D123" s="49"/>
      <c r="E123" s="49"/>
      <c r="F123" s="49"/>
      <c r="G123" s="49"/>
    </row>
    <row r="124" spans="1:22" x14ac:dyDescent="0.25">
      <c r="C124" s="49"/>
      <c r="D124" s="49"/>
      <c r="E124" s="49"/>
      <c r="F124" s="49"/>
      <c r="G124" s="49"/>
    </row>
    <row r="125" spans="1:22" x14ac:dyDescent="0.25">
      <c r="C125" s="49"/>
      <c r="D125" s="49"/>
      <c r="E125" s="49"/>
      <c r="F125" s="49"/>
      <c r="G125" s="49"/>
    </row>
    <row r="126" spans="1:22" x14ac:dyDescent="0.25">
      <c r="C126" s="49"/>
      <c r="D126" s="49"/>
      <c r="E126" s="49"/>
      <c r="F126" s="49"/>
      <c r="G126" s="49"/>
    </row>
    <row r="127" spans="1:22" x14ac:dyDescent="0.25">
      <c r="C127" s="49"/>
      <c r="D127" s="49"/>
      <c r="E127" s="49"/>
      <c r="F127" s="49"/>
      <c r="G127" s="49"/>
    </row>
    <row r="128" spans="1:22" x14ac:dyDescent="0.25">
      <c r="C128" s="49"/>
      <c r="D128" s="49"/>
      <c r="E128" s="49"/>
      <c r="F128" s="49"/>
      <c r="G128" s="49"/>
    </row>
    <row r="129" spans="3:7" x14ac:dyDescent="0.25">
      <c r="C129" s="49"/>
      <c r="D129" s="49"/>
      <c r="E129" s="49"/>
      <c r="F129" s="49"/>
      <c r="G129" s="49"/>
    </row>
    <row r="130" spans="3:7" x14ac:dyDescent="0.25">
      <c r="C130" s="49"/>
      <c r="D130" s="49"/>
      <c r="E130" s="49"/>
      <c r="F130" s="49"/>
      <c r="G130" s="49"/>
    </row>
    <row r="131" spans="3:7" x14ac:dyDescent="0.25">
      <c r="C131" s="49"/>
      <c r="D131" s="49"/>
      <c r="E131" s="49"/>
      <c r="F131" s="49"/>
      <c r="G131" s="49"/>
    </row>
    <row r="132" spans="3:7" x14ac:dyDescent="0.25">
      <c r="C132" s="49"/>
      <c r="D132" s="49"/>
      <c r="E132" s="49"/>
      <c r="F132" s="49"/>
      <c r="G132" s="49"/>
    </row>
    <row r="133" spans="3:7" x14ac:dyDescent="0.25">
      <c r="C133" s="49"/>
      <c r="D133" s="49"/>
      <c r="E133" s="49"/>
      <c r="F133" s="49"/>
      <c r="G133" s="49"/>
    </row>
    <row r="134" spans="3:7" x14ac:dyDescent="0.25">
      <c r="C134" s="49"/>
      <c r="D134" s="49"/>
      <c r="E134" s="49"/>
      <c r="F134" s="49"/>
      <c r="G134" s="49"/>
    </row>
  </sheetData>
  <mergeCells count="69">
    <mergeCell ref="A113:G113"/>
    <mergeCell ref="A107:G107"/>
    <mergeCell ref="A108:G108"/>
    <mergeCell ref="A109:G109"/>
    <mergeCell ref="A110:G110"/>
    <mergeCell ref="A111:G111"/>
    <mergeCell ref="A112:G112"/>
    <mergeCell ref="A101:G101"/>
    <mergeCell ref="A102:G102"/>
    <mergeCell ref="A103:G103"/>
    <mergeCell ref="A104:G104"/>
    <mergeCell ref="A105:G105"/>
    <mergeCell ref="A106:G106"/>
    <mergeCell ref="A90:V90"/>
    <mergeCell ref="A93:V93"/>
    <mergeCell ref="A95:V95"/>
    <mergeCell ref="A98:G98"/>
    <mergeCell ref="A99:G99"/>
    <mergeCell ref="A100:G100"/>
    <mergeCell ref="A79:V79"/>
    <mergeCell ref="A81:V81"/>
    <mergeCell ref="A82:V82"/>
    <mergeCell ref="A84:V84"/>
    <mergeCell ref="A85:V85"/>
    <mergeCell ref="A88:V88"/>
    <mergeCell ref="A60:V60"/>
    <mergeCell ref="A65:V65"/>
    <mergeCell ref="A68:V68"/>
    <mergeCell ref="A71:V71"/>
    <mergeCell ref="A72:V72"/>
    <mergeCell ref="A78:V78"/>
    <mergeCell ref="A40:V40"/>
    <mergeCell ref="A41:V41"/>
    <mergeCell ref="A47:V47"/>
    <mergeCell ref="A52:V52"/>
    <mergeCell ref="A56:V56"/>
    <mergeCell ref="A57:V5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276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2121.68/1000</f>
        <v>2.12168</v>
      </c>
      <c r="H11" s="85"/>
      <c r="I11" s="55" t="s">
        <v>5</v>
      </c>
      <c r="J11" s="86">
        <f>14272.71/1000</f>
        <v>14.27271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3.8239999999999996E-2</v>
      </c>
      <c r="H14" s="85"/>
      <c r="I14" s="55" t="s">
        <v>7</v>
      </c>
      <c r="J14" s="86">
        <f>(P14+P15)/1000</f>
        <v>3.8239999999999996E-2</v>
      </c>
      <c r="K14" s="87"/>
      <c r="L14" s="58">
        <v>452</v>
      </c>
      <c r="M14" s="35" t="s">
        <v>7</v>
      </c>
      <c r="N14" s="57"/>
      <c r="O14" s="26">
        <v>38.229999999999997</v>
      </c>
      <c r="P14" s="27">
        <v>38.229999999999997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452/1000</f>
        <v>0.45200000000000001</v>
      </c>
      <c r="H15" s="117"/>
      <c r="I15" s="55" t="s">
        <v>5</v>
      </c>
      <c r="J15" s="86">
        <f>4985/1000</f>
        <v>4.9850000000000003</v>
      </c>
      <c r="K15" s="87"/>
      <c r="L15" s="59">
        <v>4983</v>
      </c>
      <c r="M15" s="35" t="s">
        <v>5</v>
      </c>
      <c r="N15" s="57"/>
      <c r="O15" s="26">
        <v>0.01</v>
      </c>
      <c r="P15" s="27">
        <v>0.01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277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278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279</v>
      </c>
      <c r="C26" s="134" t="s">
        <v>280</v>
      </c>
      <c r="D26" s="154" t="s">
        <v>281</v>
      </c>
      <c r="E26" s="155">
        <v>5.54</v>
      </c>
      <c r="F26" s="136" t="s">
        <v>282</v>
      </c>
      <c r="G26" s="136">
        <v>59.72</v>
      </c>
      <c r="H26" s="156"/>
      <c r="I26" s="156"/>
      <c r="J26" s="136" t="s">
        <v>283</v>
      </c>
      <c r="K26" s="136">
        <v>658.49</v>
      </c>
      <c r="L26" s="157"/>
      <c r="M26" s="156">
        <f>IF(ISNUMBER(K26/G26),IF(NOT(K26/G26=0),K26/G26, " "), " ")</f>
        <v>11.026289350301408</v>
      </c>
      <c r="N26" s="154"/>
    </row>
    <row r="27" spans="1:23" s="29" customFormat="1" ht="22.8" x14ac:dyDescent="0.25">
      <c r="A27" s="152">
        <v>2</v>
      </c>
      <c r="B27" s="153" t="s">
        <v>284</v>
      </c>
      <c r="C27" s="134" t="s">
        <v>285</v>
      </c>
      <c r="D27" s="154" t="s">
        <v>281</v>
      </c>
      <c r="E27" s="155">
        <v>4.4800000000000004</v>
      </c>
      <c r="F27" s="136" t="s">
        <v>286</v>
      </c>
      <c r="G27" s="136">
        <v>50.18</v>
      </c>
      <c r="H27" s="156"/>
      <c r="I27" s="156"/>
      <c r="J27" s="136" t="s">
        <v>287</v>
      </c>
      <c r="K27" s="136">
        <v>552.91999999999996</v>
      </c>
      <c r="L27" s="157"/>
      <c r="M27" s="156">
        <f>IF(ISNUMBER(K27/G27),IF(NOT(K27/G27=0),K27/G27, " "), " ")</f>
        <v>11.018732562774012</v>
      </c>
      <c r="N27" s="154"/>
    </row>
    <row r="28" spans="1:23" s="29" customFormat="1" ht="22.8" x14ac:dyDescent="0.25">
      <c r="A28" s="152">
        <v>3</v>
      </c>
      <c r="B28" s="153" t="s">
        <v>288</v>
      </c>
      <c r="C28" s="134" t="s">
        <v>289</v>
      </c>
      <c r="D28" s="154" t="s">
        <v>281</v>
      </c>
      <c r="E28" s="155">
        <v>0.8</v>
      </c>
      <c r="F28" s="136" t="s">
        <v>290</v>
      </c>
      <c r="G28" s="136">
        <v>9.18</v>
      </c>
      <c r="H28" s="156"/>
      <c r="I28" s="156"/>
      <c r="J28" s="136" t="s">
        <v>291</v>
      </c>
      <c r="K28" s="136">
        <v>101.1</v>
      </c>
      <c r="L28" s="157"/>
      <c r="M28" s="156">
        <f>IF(ISNUMBER(K28/G28),IF(NOT(K28/G28=0),K28/G28, " "), " ")</f>
        <v>11.013071895424837</v>
      </c>
      <c r="N28" s="154"/>
    </row>
    <row r="29" spans="1:23" s="29" customFormat="1" ht="22.8" x14ac:dyDescent="0.25">
      <c r="A29" s="152">
        <v>4</v>
      </c>
      <c r="B29" s="153" t="s">
        <v>292</v>
      </c>
      <c r="C29" s="134" t="s">
        <v>293</v>
      </c>
      <c r="D29" s="154" t="s">
        <v>281</v>
      </c>
      <c r="E29" s="155">
        <v>0.56999999999999995</v>
      </c>
      <c r="F29" s="136" t="s">
        <v>294</v>
      </c>
      <c r="G29" s="136">
        <v>6.86</v>
      </c>
      <c r="H29" s="156"/>
      <c r="I29" s="156"/>
      <c r="J29" s="136" t="s">
        <v>295</v>
      </c>
      <c r="K29" s="136">
        <v>75.540000000000006</v>
      </c>
      <c r="L29" s="157"/>
      <c r="M29" s="156">
        <f>IF(ISNUMBER(K29/G29),IF(NOT(K29/G29=0),K29/G29, " "), " ")</f>
        <v>11.011661807580175</v>
      </c>
      <c r="N29" s="154"/>
    </row>
    <row r="30" spans="1:23" ht="22.8" x14ac:dyDescent="0.25">
      <c r="A30" s="152">
        <v>5</v>
      </c>
      <c r="B30" s="153" t="s">
        <v>296</v>
      </c>
      <c r="C30" s="134" t="s">
        <v>297</v>
      </c>
      <c r="D30" s="154" t="s">
        <v>281</v>
      </c>
      <c r="E30" s="155">
        <v>26.71</v>
      </c>
      <c r="F30" s="136" t="s">
        <v>298</v>
      </c>
      <c r="G30" s="136">
        <v>324.79000000000002</v>
      </c>
      <c r="H30" s="156"/>
      <c r="I30" s="156"/>
      <c r="J30" s="136" t="s">
        <v>299</v>
      </c>
      <c r="K30" s="136">
        <v>3579.4</v>
      </c>
      <c r="L30" s="157"/>
      <c r="M30" s="156">
        <f>IF(ISNUMBER(K30/G30),IF(NOT(K30/G30=0),K30/G30, " "), " ")</f>
        <v>11.020659503063518</v>
      </c>
      <c r="N30" s="154"/>
    </row>
    <row r="31" spans="1:23" ht="22.8" x14ac:dyDescent="0.25">
      <c r="A31" s="152">
        <v>6</v>
      </c>
      <c r="B31" s="153" t="s">
        <v>300</v>
      </c>
      <c r="C31" s="134" t="s">
        <v>301</v>
      </c>
      <c r="D31" s="154" t="s">
        <v>281</v>
      </c>
      <c r="E31" s="155">
        <v>0.13</v>
      </c>
      <c r="F31" s="136" t="s">
        <v>302</v>
      </c>
      <c r="G31" s="136">
        <v>1.7</v>
      </c>
      <c r="H31" s="156"/>
      <c r="I31" s="156"/>
      <c r="J31" s="136" t="s">
        <v>303</v>
      </c>
      <c r="K31" s="136">
        <v>18.75</v>
      </c>
      <c r="L31" s="157"/>
      <c r="M31" s="156">
        <f>IF(ISNUMBER(K31/G31),IF(NOT(K31/G31=0),K31/G31, " "), " ")</f>
        <v>11.029411764705882</v>
      </c>
      <c r="N31" s="154"/>
    </row>
    <row r="32" spans="1:23" ht="22.8" x14ac:dyDescent="0.25">
      <c r="A32" s="152">
        <v>7</v>
      </c>
      <c r="B32" s="153">
        <v>2</v>
      </c>
      <c r="C32" s="134" t="s">
        <v>304</v>
      </c>
      <c r="D32" s="154" t="s">
        <v>281</v>
      </c>
      <c r="E32" s="155">
        <v>0.01</v>
      </c>
      <c r="F32" s="136" t="s">
        <v>305</v>
      </c>
      <c r="G32" s="136"/>
      <c r="H32" s="156"/>
      <c r="I32" s="156"/>
      <c r="J32" s="136" t="s">
        <v>305</v>
      </c>
      <c r="K32" s="136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306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8</v>
      </c>
      <c r="B34" s="153">
        <v>30303</v>
      </c>
      <c r="C34" s="134" t="s">
        <v>307</v>
      </c>
      <c r="D34" s="154" t="s">
        <v>308</v>
      </c>
      <c r="E34" s="155">
        <v>0.04</v>
      </c>
      <c r="F34" s="136" t="s">
        <v>309</v>
      </c>
      <c r="G34" s="136">
        <v>0.04</v>
      </c>
      <c r="H34" s="156"/>
      <c r="I34" s="156"/>
      <c r="J34" s="136" t="s">
        <v>310</v>
      </c>
      <c r="K34" s="136">
        <v>0.2</v>
      </c>
      <c r="L34" s="157"/>
      <c r="M34" s="156">
        <f>IF(ISNUMBER(K34/G34),IF(NOT(K34/G34=0),K34/G34, " "), " ")</f>
        <v>5</v>
      </c>
      <c r="N34" s="154" t="s">
        <v>311</v>
      </c>
    </row>
    <row r="35" spans="1:14" ht="22.8" x14ac:dyDescent="0.25">
      <c r="A35" s="152">
        <v>9</v>
      </c>
      <c r="B35" s="153">
        <v>30954</v>
      </c>
      <c r="C35" s="134" t="s">
        <v>312</v>
      </c>
      <c r="D35" s="154" t="s">
        <v>308</v>
      </c>
      <c r="E35" s="155">
        <v>0.01</v>
      </c>
      <c r="F35" s="136" t="s">
        <v>313</v>
      </c>
      <c r="G35" s="136">
        <v>0.34</v>
      </c>
      <c r="H35" s="156"/>
      <c r="I35" s="156"/>
      <c r="J35" s="136" t="s">
        <v>314</v>
      </c>
      <c r="K35" s="136">
        <v>1.55</v>
      </c>
      <c r="L35" s="157"/>
      <c r="M35" s="156">
        <f>IF(ISNUMBER(K35/G35),IF(NOT(K35/G35=0),K35/G35, " "), " ")</f>
        <v>4.5588235294117645</v>
      </c>
      <c r="N35" s="154" t="s">
        <v>315</v>
      </c>
    </row>
    <row r="36" spans="1:14" ht="22.8" x14ac:dyDescent="0.25">
      <c r="A36" s="152">
        <v>10</v>
      </c>
      <c r="B36" s="153">
        <v>40502</v>
      </c>
      <c r="C36" s="134" t="s">
        <v>316</v>
      </c>
      <c r="D36" s="154" t="s">
        <v>308</v>
      </c>
      <c r="E36" s="155">
        <v>0.15</v>
      </c>
      <c r="F36" s="136" t="s">
        <v>317</v>
      </c>
      <c r="G36" s="136">
        <v>1.19</v>
      </c>
      <c r="H36" s="156"/>
      <c r="I36" s="156"/>
      <c r="J36" s="136" t="s">
        <v>318</v>
      </c>
      <c r="K36" s="136">
        <v>6.75</v>
      </c>
      <c r="L36" s="157"/>
      <c r="M36" s="156">
        <f>IF(ISNUMBER(K36/G36),IF(NOT(K36/G36=0),K36/G36, " "), " ")</f>
        <v>5.6722689075630255</v>
      </c>
      <c r="N36" s="154" t="s">
        <v>311</v>
      </c>
    </row>
    <row r="37" spans="1:14" ht="22.8" x14ac:dyDescent="0.25">
      <c r="A37" s="152">
        <v>11</v>
      </c>
      <c r="B37" s="153">
        <v>40504</v>
      </c>
      <c r="C37" s="134" t="s">
        <v>319</v>
      </c>
      <c r="D37" s="154" t="s">
        <v>308</v>
      </c>
      <c r="E37" s="155">
        <v>0.46</v>
      </c>
      <c r="F37" s="136" t="s">
        <v>320</v>
      </c>
      <c r="G37" s="136">
        <v>0.6</v>
      </c>
      <c r="H37" s="156"/>
      <c r="I37" s="156"/>
      <c r="J37" s="136" t="s">
        <v>321</v>
      </c>
      <c r="K37" s="136">
        <v>1.38</v>
      </c>
      <c r="L37" s="157"/>
      <c r="M37" s="156">
        <f>IF(ISNUMBER(K37/G37),IF(NOT(K37/G37=0),K37/G37, " "), " ")</f>
        <v>2.2999999999999998</v>
      </c>
      <c r="N37" s="154" t="s">
        <v>311</v>
      </c>
    </row>
    <row r="38" spans="1:14" ht="22.8" x14ac:dyDescent="0.25">
      <c r="A38" s="152">
        <v>12</v>
      </c>
      <c r="B38" s="153">
        <v>253100</v>
      </c>
      <c r="C38" s="134" t="s">
        <v>322</v>
      </c>
      <c r="D38" s="154" t="s">
        <v>308</v>
      </c>
      <c r="E38" s="155">
        <v>0.01</v>
      </c>
      <c r="F38" s="136" t="s">
        <v>323</v>
      </c>
      <c r="G38" s="136">
        <v>0.02</v>
      </c>
      <c r="H38" s="156"/>
      <c r="I38" s="156"/>
      <c r="J38" s="136" t="s">
        <v>324</v>
      </c>
      <c r="K38" s="136">
        <v>0.09</v>
      </c>
      <c r="L38" s="157"/>
      <c r="M38" s="156">
        <f>IF(ISNUMBER(K38/G38),IF(NOT(K38/G38=0),K38/G38, " "), " ")</f>
        <v>4.5</v>
      </c>
      <c r="N38" s="154" t="s">
        <v>325</v>
      </c>
    </row>
    <row r="39" spans="1:14" ht="22.8" x14ac:dyDescent="0.25">
      <c r="A39" s="152">
        <v>13</v>
      </c>
      <c r="B39" s="153">
        <v>330206</v>
      </c>
      <c r="C39" s="134" t="s">
        <v>326</v>
      </c>
      <c r="D39" s="154" t="s">
        <v>308</v>
      </c>
      <c r="E39" s="155">
        <v>0.78</v>
      </c>
      <c r="F39" s="136" t="s">
        <v>327</v>
      </c>
      <c r="G39" s="136">
        <v>1.8</v>
      </c>
      <c r="H39" s="156"/>
      <c r="I39" s="156"/>
      <c r="J39" s="136" t="s">
        <v>328</v>
      </c>
      <c r="K39" s="136">
        <v>8.58</v>
      </c>
      <c r="L39" s="157"/>
      <c r="M39" s="156">
        <f>IF(ISNUMBER(K39/G39),IF(NOT(K39/G39=0),K39/G39, " "), " ")</f>
        <v>4.7666666666666666</v>
      </c>
      <c r="N39" s="154" t="s">
        <v>311</v>
      </c>
    </row>
    <row r="40" spans="1:14" ht="22.8" x14ac:dyDescent="0.25">
      <c r="A40" s="152">
        <v>14</v>
      </c>
      <c r="B40" s="153">
        <v>400001</v>
      </c>
      <c r="C40" s="134" t="s">
        <v>329</v>
      </c>
      <c r="D40" s="154" t="s">
        <v>308</v>
      </c>
      <c r="E40" s="155">
        <v>0.08</v>
      </c>
      <c r="F40" s="136" t="s">
        <v>330</v>
      </c>
      <c r="G40" s="136">
        <v>8.25</v>
      </c>
      <c r="H40" s="156"/>
      <c r="I40" s="156"/>
      <c r="J40" s="136" t="s">
        <v>331</v>
      </c>
      <c r="K40" s="136">
        <v>45.6</v>
      </c>
      <c r="L40" s="157"/>
      <c r="M40" s="156">
        <f>IF(ISNUMBER(K40/G40),IF(NOT(K40/G40=0),K40/G40, " "), " ")</f>
        <v>5.5272727272727273</v>
      </c>
      <c r="N40" s="154" t="s">
        <v>311</v>
      </c>
    </row>
    <row r="41" spans="1:14" ht="19.350000000000001" customHeight="1" x14ac:dyDescent="0.25">
      <c r="A41" s="128" t="s">
        <v>332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22.8" x14ac:dyDescent="0.25">
      <c r="A42" s="152">
        <v>15</v>
      </c>
      <c r="B42" s="153" t="s">
        <v>333</v>
      </c>
      <c r="C42" s="134" t="s">
        <v>334</v>
      </c>
      <c r="D42" s="154" t="s">
        <v>335</v>
      </c>
      <c r="E42" s="155">
        <v>8.2000000000000003E-2</v>
      </c>
      <c r="F42" s="136" t="s">
        <v>336</v>
      </c>
      <c r="G42" s="136">
        <v>0.5</v>
      </c>
      <c r="H42" s="156">
        <v>41.25</v>
      </c>
      <c r="I42" s="156">
        <v>3.38</v>
      </c>
      <c r="J42" s="136" t="s">
        <v>337</v>
      </c>
      <c r="K42" s="136">
        <v>3.62</v>
      </c>
      <c r="L42" s="157"/>
      <c r="M42" s="156">
        <f>IF(ISNUMBER(K42/G42),IF(NOT(K42/G42=0),K42/G42, " "), " ")</f>
        <v>7.24</v>
      </c>
      <c r="N42" s="154" t="s">
        <v>338</v>
      </c>
    </row>
    <row r="43" spans="1:14" ht="34.200000000000003" x14ac:dyDescent="0.25">
      <c r="A43" s="152">
        <v>16</v>
      </c>
      <c r="B43" s="153" t="s">
        <v>339</v>
      </c>
      <c r="C43" s="134" t="s">
        <v>340</v>
      </c>
      <c r="D43" s="154" t="s">
        <v>341</v>
      </c>
      <c r="E43" s="155">
        <v>1E-4</v>
      </c>
      <c r="F43" s="136" t="s">
        <v>342</v>
      </c>
      <c r="G43" s="136">
        <v>1.62</v>
      </c>
      <c r="H43" s="156">
        <v>33048.5</v>
      </c>
      <c r="I43" s="156">
        <v>3.3</v>
      </c>
      <c r="J43" s="136" t="s">
        <v>343</v>
      </c>
      <c r="K43" s="136">
        <v>3.38</v>
      </c>
      <c r="L43" s="157"/>
      <c r="M43" s="156">
        <f>IF(ISNUMBER(K43/G43),IF(NOT(K43/G43=0),K43/G43, " "), " ")</f>
        <v>2.0864197530864197</v>
      </c>
      <c r="N43" s="154" t="s">
        <v>344</v>
      </c>
    </row>
    <row r="44" spans="1:14" ht="22.8" x14ac:dyDescent="0.25">
      <c r="A44" s="152">
        <v>17</v>
      </c>
      <c r="B44" s="153" t="s">
        <v>345</v>
      </c>
      <c r="C44" s="134" t="s">
        <v>346</v>
      </c>
      <c r="D44" s="154" t="s">
        <v>341</v>
      </c>
      <c r="E44" s="155">
        <v>2.0000000000000001E-4</v>
      </c>
      <c r="F44" s="136" t="s">
        <v>347</v>
      </c>
      <c r="G44" s="136">
        <v>2.31</v>
      </c>
      <c r="H44" s="156">
        <v>48648.82</v>
      </c>
      <c r="I44" s="156">
        <v>9.73</v>
      </c>
      <c r="J44" s="136" t="s">
        <v>348</v>
      </c>
      <c r="K44" s="136">
        <v>9.9499999999999993</v>
      </c>
      <c r="L44" s="157"/>
      <c r="M44" s="156">
        <f>IF(ISNUMBER(K44/G44),IF(NOT(K44/G44=0),K44/G44, " "), " ")</f>
        <v>4.3073593073593068</v>
      </c>
      <c r="N44" s="154" t="s">
        <v>349</v>
      </c>
    </row>
    <row r="45" spans="1:14" ht="22.8" x14ac:dyDescent="0.25">
      <c r="A45" s="152">
        <v>18</v>
      </c>
      <c r="B45" s="153" t="s">
        <v>350</v>
      </c>
      <c r="C45" s="134" t="s">
        <v>351</v>
      </c>
      <c r="D45" s="154" t="s">
        <v>335</v>
      </c>
      <c r="E45" s="155">
        <v>3.6200000000000003E-2</v>
      </c>
      <c r="F45" s="136" t="s">
        <v>352</v>
      </c>
      <c r="G45" s="136">
        <v>3.66</v>
      </c>
      <c r="H45" s="156">
        <v>328</v>
      </c>
      <c r="I45" s="156">
        <v>11.88</v>
      </c>
      <c r="J45" s="136" t="s">
        <v>353</v>
      </c>
      <c r="K45" s="136">
        <v>12.24</v>
      </c>
      <c r="L45" s="157"/>
      <c r="M45" s="156">
        <f>IF(ISNUMBER(K45/G45),IF(NOT(K45/G45=0),K45/G45, " "), " ")</f>
        <v>3.3442622950819669</v>
      </c>
      <c r="N45" s="154" t="s">
        <v>354</v>
      </c>
    </row>
    <row r="46" spans="1:14" ht="114" x14ac:dyDescent="0.25">
      <c r="A46" s="152">
        <v>19</v>
      </c>
      <c r="B46" s="153" t="s">
        <v>355</v>
      </c>
      <c r="C46" s="134" t="s">
        <v>356</v>
      </c>
      <c r="D46" s="154" t="s">
        <v>341</v>
      </c>
      <c r="E46" s="155">
        <v>1.9E-3</v>
      </c>
      <c r="F46" s="136" t="s">
        <v>357</v>
      </c>
      <c r="G46" s="136">
        <v>10.07</v>
      </c>
      <c r="H46" s="156">
        <v>20100.32</v>
      </c>
      <c r="I46" s="156">
        <v>38.19</v>
      </c>
      <c r="J46" s="136" t="s">
        <v>358</v>
      </c>
      <c r="K46" s="136">
        <v>39.14</v>
      </c>
      <c r="L46" s="157"/>
      <c r="M46" s="156">
        <f>IF(ISNUMBER(K46/G46),IF(NOT(K46/G46=0),K46/G46, " "), " ")</f>
        <v>3.8867924528301887</v>
      </c>
      <c r="N46" s="154" t="s">
        <v>359</v>
      </c>
    </row>
    <row r="47" spans="1:14" ht="22.8" x14ac:dyDescent="0.25">
      <c r="A47" s="152">
        <v>20</v>
      </c>
      <c r="B47" s="153" t="s">
        <v>360</v>
      </c>
      <c r="C47" s="134" t="s">
        <v>361</v>
      </c>
      <c r="D47" s="154" t="s">
        <v>362</v>
      </c>
      <c r="E47" s="155">
        <v>5.3E-3</v>
      </c>
      <c r="F47" s="136" t="s">
        <v>363</v>
      </c>
      <c r="G47" s="136">
        <v>0.22</v>
      </c>
      <c r="H47" s="156">
        <v>128.38999999999999</v>
      </c>
      <c r="I47" s="156">
        <v>0.68</v>
      </c>
      <c r="J47" s="136" t="s">
        <v>364</v>
      </c>
      <c r="K47" s="136">
        <v>0.69</v>
      </c>
      <c r="L47" s="157"/>
      <c r="M47" s="156">
        <f>IF(ISNUMBER(K47/G47),IF(NOT(K47/G47=0),K47/G47, " "), " ")</f>
        <v>3.1363636363636362</v>
      </c>
      <c r="N47" s="154" t="s">
        <v>365</v>
      </c>
    </row>
    <row r="48" spans="1:14" ht="22.8" x14ac:dyDescent="0.25">
      <c r="A48" s="152">
        <v>21</v>
      </c>
      <c r="B48" s="153" t="s">
        <v>366</v>
      </c>
      <c r="C48" s="134" t="s">
        <v>367</v>
      </c>
      <c r="D48" s="154" t="s">
        <v>341</v>
      </c>
      <c r="E48" s="155">
        <v>1E-4</v>
      </c>
      <c r="F48" s="136" t="s">
        <v>368</v>
      </c>
      <c r="G48" s="136">
        <v>0.92</v>
      </c>
      <c r="H48" s="156">
        <v>32928</v>
      </c>
      <c r="I48" s="156">
        <v>3.29</v>
      </c>
      <c r="J48" s="136" t="s">
        <v>369</v>
      </c>
      <c r="K48" s="136">
        <v>3.37</v>
      </c>
      <c r="L48" s="157"/>
      <c r="M48" s="156">
        <f>IF(ISNUMBER(K48/G48),IF(NOT(K48/G48=0),K48/G48, " "), " ")</f>
        <v>3.6630434782608696</v>
      </c>
      <c r="N48" s="154" t="s">
        <v>370</v>
      </c>
    </row>
    <row r="49" spans="1:14" ht="34.200000000000003" x14ac:dyDescent="0.25">
      <c r="A49" s="152">
        <v>22</v>
      </c>
      <c r="B49" s="153" t="s">
        <v>371</v>
      </c>
      <c r="C49" s="134" t="s">
        <v>372</v>
      </c>
      <c r="D49" s="154" t="s">
        <v>362</v>
      </c>
      <c r="E49" s="155">
        <v>1.2E-2</v>
      </c>
      <c r="F49" s="136" t="s">
        <v>373</v>
      </c>
      <c r="G49" s="136">
        <v>0.21</v>
      </c>
      <c r="H49" s="156">
        <v>56.91</v>
      </c>
      <c r="I49" s="156">
        <v>0.68</v>
      </c>
      <c r="J49" s="136" t="s">
        <v>374</v>
      </c>
      <c r="K49" s="136">
        <v>0.7</v>
      </c>
      <c r="L49" s="157"/>
      <c r="M49" s="156">
        <f>IF(ISNUMBER(K49/G49),IF(NOT(K49/G49=0),K49/G49, " "), " ")</f>
        <v>3.333333333333333</v>
      </c>
      <c r="N49" s="154" t="s">
        <v>375</v>
      </c>
    </row>
    <row r="50" spans="1:14" ht="22.8" x14ac:dyDescent="0.25">
      <c r="A50" s="152">
        <v>23</v>
      </c>
      <c r="B50" s="153" t="s">
        <v>376</v>
      </c>
      <c r="C50" s="134" t="s">
        <v>377</v>
      </c>
      <c r="D50" s="154" t="s">
        <v>378</v>
      </c>
      <c r="E50" s="155">
        <v>2</v>
      </c>
      <c r="F50" s="136" t="s">
        <v>379</v>
      </c>
      <c r="G50" s="136">
        <v>36</v>
      </c>
      <c r="H50" s="156">
        <v>32.61</v>
      </c>
      <c r="I50" s="156">
        <v>65.22</v>
      </c>
      <c r="J50" s="136" t="s">
        <v>380</v>
      </c>
      <c r="K50" s="136">
        <v>66.8</v>
      </c>
      <c r="L50" s="157"/>
      <c r="M50" s="156">
        <f>IF(ISNUMBER(K50/G50),IF(NOT(K50/G50=0),K50/G50, " "), " ")</f>
        <v>1.8555555555555554</v>
      </c>
      <c r="N50" s="154" t="s">
        <v>381</v>
      </c>
    </row>
    <row r="51" spans="1:14" ht="34.200000000000003" x14ac:dyDescent="0.25">
      <c r="A51" s="152">
        <v>24</v>
      </c>
      <c r="B51" s="153" t="s">
        <v>382</v>
      </c>
      <c r="C51" s="134" t="s">
        <v>383</v>
      </c>
      <c r="D51" s="154" t="s">
        <v>384</v>
      </c>
      <c r="E51" s="155">
        <v>1</v>
      </c>
      <c r="F51" s="136" t="s">
        <v>385</v>
      </c>
      <c r="G51" s="136">
        <v>4.67</v>
      </c>
      <c r="H51" s="156">
        <v>5.64</v>
      </c>
      <c r="I51" s="156">
        <v>5.64</v>
      </c>
      <c r="J51" s="136" t="s">
        <v>386</v>
      </c>
      <c r="K51" s="136">
        <v>5.79</v>
      </c>
      <c r="L51" s="157"/>
      <c r="M51" s="156">
        <f>IF(ISNUMBER(K51/G51),IF(NOT(K51/G51=0),K51/G51, " "), " ")</f>
        <v>1.2398286937901499</v>
      </c>
      <c r="N51" s="154" t="s">
        <v>387</v>
      </c>
    </row>
    <row r="52" spans="1:14" ht="34.200000000000003" x14ac:dyDescent="0.25">
      <c r="A52" s="152">
        <v>25</v>
      </c>
      <c r="B52" s="153" t="s">
        <v>388</v>
      </c>
      <c r="C52" s="134" t="s">
        <v>389</v>
      </c>
      <c r="D52" s="154" t="s">
        <v>341</v>
      </c>
      <c r="E52" s="155">
        <v>1.4E-3</v>
      </c>
      <c r="F52" s="136" t="s">
        <v>390</v>
      </c>
      <c r="G52" s="136">
        <v>29.27</v>
      </c>
      <c r="H52" s="156">
        <v>50416.65</v>
      </c>
      <c r="I52" s="156">
        <v>70.58</v>
      </c>
      <c r="J52" s="136" t="s">
        <v>391</v>
      </c>
      <c r="K52" s="136">
        <v>72.14</v>
      </c>
      <c r="L52" s="157"/>
      <c r="M52" s="156">
        <f>IF(ISNUMBER(K52/G52),IF(NOT(K52/G52=0),K52/G52, " "), " ")</f>
        <v>2.4646395626921764</v>
      </c>
      <c r="N52" s="154" t="s">
        <v>392</v>
      </c>
    </row>
    <row r="53" spans="1:14" ht="34.200000000000003" x14ac:dyDescent="0.25">
      <c r="A53" s="152">
        <v>26</v>
      </c>
      <c r="B53" s="153" t="s">
        <v>393</v>
      </c>
      <c r="C53" s="134" t="s">
        <v>394</v>
      </c>
      <c r="D53" s="154" t="s">
        <v>335</v>
      </c>
      <c r="E53" s="155">
        <v>4.0000000000000001E-3</v>
      </c>
      <c r="F53" s="136" t="s">
        <v>395</v>
      </c>
      <c r="G53" s="136">
        <v>5.7</v>
      </c>
      <c r="H53" s="156">
        <v>7690.26</v>
      </c>
      <c r="I53" s="156">
        <v>30.76</v>
      </c>
      <c r="J53" s="136" t="s">
        <v>396</v>
      </c>
      <c r="K53" s="136">
        <v>31.56</v>
      </c>
      <c r="L53" s="157"/>
      <c r="M53" s="156">
        <f>IF(ISNUMBER(K53/G53),IF(NOT(K53/G53=0),K53/G53, " "), " ")</f>
        <v>5.5368421052631573</v>
      </c>
      <c r="N53" s="154" t="s">
        <v>397</v>
      </c>
    </row>
    <row r="54" spans="1:14" ht="57" x14ac:dyDescent="0.25">
      <c r="A54" s="152">
        <v>27</v>
      </c>
      <c r="B54" s="153" t="s">
        <v>398</v>
      </c>
      <c r="C54" s="134" t="s">
        <v>399</v>
      </c>
      <c r="D54" s="154" t="s">
        <v>400</v>
      </c>
      <c r="E54" s="155">
        <v>0.53500000000000003</v>
      </c>
      <c r="F54" s="136" t="s">
        <v>401</v>
      </c>
      <c r="G54" s="136">
        <v>6.58</v>
      </c>
      <c r="H54" s="156">
        <v>39.79</v>
      </c>
      <c r="I54" s="156">
        <v>21.29</v>
      </c>
      <c r="J54" s="136" t="s">
        <v>402</v>
      </c>
      <c r="K54" s="136">
        <v>21.8</v>
      </c>
      <c r="L54" s="157"/>
      <c r="M54" s="156">
        <f>IF(ISNUMBER(K54/G54),IF(NOT(K54/G54=0),K54/G54, " "), " ")</f>
        <v>3.3130699088145898</v>
      </c>
      <c r="N54" s="154" t="s">
        <v>403</v>
      </c>
    </row>
    <row r="55" spans="1:14" ht="57" x14ac:dyDescent="0.25">
      <c r="A55" s="152">
        <v>28</v>
      </c>
      <c r="B55" s="153" t="s">
        <v>404</v>
      </c>
      <c r="C55" s="134" t="s">
        <v>405</v>
      </c>
      <c r="D55" s="154" t="s">
        <v>400</v>
      </c>
      <c r="E55" s="155">
        <v>0.14369999999999999</v>
      </c>
      <c r="F55" s="136" t="s">
        <v>406</v>
      </c>
      <c r="G55" s="136">
        <v>3.22</v>
      </c>
      <c r="H55" s="156">
        <v>44.78</v>
      </c>
      <c r="I55" s="156">
        <v>6.43</v>
      </c>
      <c r="J55" s="136" t="s">
        <v>407</v>
      </c>
      <c r="K55" s="136">
        <v>6.57</v>
      </c>
      <c r="L55" s="157"/>
      <c r="M55" s="156">
        <f>IF(ISNUMBER(K55/G55),IF(NOT(K55/G55=0),K55/G55, " "), " ")</f>
        <v>2.0403726708074532</v>
      </c>
      <c r="N55" s="154" t="s">
        <v>408</v>
      </c>
    </row>
    <row r="56" spans="1:14" ht="57" x14ac:dyDescent="0.25">
      <c r="A56" s="152">
        <v>29</v>
      </c>
      <c r="B56" s="153" t="s">
        <v>409</v>
      </c>
      <c r="C56" s="134" t="s">
        <v>410</v>
      </c>
      <c r="D56" s="154" t="s">
        <v>400</v>
      </c>
      <c r="E56" s="155">
        <v>3.423</v>
      </c>
      <c r="F56" s="136" t="s">
        <v>411</v>
      </c>
      <c r="G56" s="136">
        <v>98.79</v>
      </c>
      <c r="H56" s="156">
        <v>57.17</v>
      </c>
      <c r="I56" s="156">
        <v>195.69</v>
      </c>
      <c r="J56" s="136" t="s">
        <v>412</v>
      </c>
      <c r="K56" s="136">
        <v>199.7</v>
      </c>
      <c r="L56" s="157"/>
      <c r="M56" s="156">
        <f>IF(ISNUMBER(K56/G56),IF(NOT(K56/G56=0),K56/G56, " "), " ")</f>
        <v>2.0214596619090996</v>
      </c>
      <c r="N56" s="154" t="s">
        <v>413</v>
      </c>
    </row>
    <row r="57" spans="1:14" ht="34.200000000000003" x14ac:dyDescent="0.25">
      <c r="A57" s="152">
        <v>30</v>
      </c>
      <c r="B57" s="153" t="s">
        <v>414</v>
      </c>
      <c r="C57" s="134" t="s">
        <v>415</v>
      </c>
      <c r="D57" s="154" t="s">
        <v>341</v>
      </c>
      <c r="E57" s="155">
        <v>2.0999999999999999E-3</v>
      </c>
      <c r="F57" s="136" t="s">
        <v>416</v>
      </c>
      <c r="G57" s="136">
        <v>30.42</v>
      </c>
      <c r="H57" s="156">
        <v>49632</v>
      </c>
      <c r="I57" s="156">
        <v>104.23</v>
      </c>
      <c r="J57" s="136" t="s">
        <v>417</v>
      </c>
      <c r="K57" s="136">
        <v>106.49</v>
      </c>
      <c r="L57" s="157"/>
      <c r="M57" s="156">
        <f>IF(ISNUMBER(K57/G57),IF(NOT(K57/G57=0),K57/G57, " "), " ")</f>
        <v>3.5006574621959232</v>
      </c>
      <c r="N57" s="154" t="s">
        <v>418</v>
      </c>
    </row>
    <row r="58" spans="1:14" ht="57" x14ac:dyDescent="0.25">
      <c r="A58" s="152">
        <v>31</v>
      </c>
      <c r="B58" s="153" t="s">
        <v>419</v>
      </c>
      <c r="C58" s="134" t="s">
        <v>420</v>
      </c>
      <c r="D58" s="154" t="s">
        <v>335</v>
      </c>
      <c r="E58" s="155">
        <v>9.1999999999999998E-3</v>
      </c>
      <c r="F58" s="136" t="s">
        <v>421</v>
      </c>
      <c r="G58" s="136">
        <v>22.54</v>
      </c>
      <c r="H58" s="156">
        <v>12997</v>
      </c>
      <c r="I58" s="156">
        <v>119.57</v>
      </c>
      <c r="J58" s="136" t="s">
        <v>422</v>
      </c>
      <c r="K58" s="136">
        <v>122.42</v>
      </c>
      <c r="L58" s="157"/>
      <c r="M58" s="156">
        <f>IF(ISNUMBER(K58/G58),IF(NOT(K58/G58=0),K58/G58, " "), " ")</f>
        <v>5.4312333629103815</v>
      </c>
      <c r="N58" s="154" t="s">
        <v>423</v>
      </c>
    </row>
    <row r="59" spans="1:14" ht="45.6" x14ac:dyDescent="0.25">
      <c r="A59" s="152">
        <v>32</v>
      </c>
      <c r="B59" s="153" t="s">
        <v>424</v>
      </c>
      <c r="C59" s="134" t="s">
        <v>425</v>
      </c>
      <c r="D59" s="154" t="s">
        <v>400</v>
      </c>
      <c r="E59" s="155">
        <v>0.85399999999999998</v>
      </c>
      <c r="F59" s="136" t="s">
        <v>426</v>
      </c>
      <c r="G59" s="136">
        <v>9.9</v>
      </c>
      <c r="H59" s="156">
        <v>22.1</v>
      </c>
      <c r="I59" s="156">
        <v>18.87</v>
      </c>
      <c r="J59" s="136" t="s">
        <v>427</v>
      </c>
      <c r="K59" s="136">
        <v>19.25</v>
      </c>
      <c r="L59" s="157"/>
      <c r="M59" s="156">
        <f>IF(ISNUMBER(K59/G59),IF(NOT(K59/G59=0),K59/G59, " "), " ")</f>
        <v>1.9444444444444444</v>
      </c>
      <c r="N59" s="154" t="s">
        <v>428</v>
      </c>
    </row>
    <row r="60" spans="1:14" ht="22.8" x14ac:dyDescent="0.25">
      <c r="A60" s="152">
        <v>33</v>
      </c>
      <c r="B60" s="153" t="s">
        <v>429</v>
      </c>
      <c r="C60" s="134" t="s">
        <v>430</v>
      </c>
      <c r="D60" s="154" t="s">
        <v>384</v>
      </c>
      <c r="E60" s="155">
        <v>2</v>
      </c>
      <c r="F60" s="136" t="s">
        <v>431</v>
      </c>
      <c r="G60" s="136">
        <v>37.200000000000003</v>
      </c>
      <c r="H60" s="156">
        <v>33.74</v>
      </c>
      <c r="I60" s="156">
        <v>67.48</v>
      </c>
      <c r="J60" s="136" t="s">
        <v>432</v>
      </c>
      <c r="K60" s="136">
        <v>68.959999999999994</v>
      </c>
      <c r="L60" s="157"/>
      <c r="M60" s="156">
        <f>IF(ISNUMBER(K60/G60),IF(NOT(K60/G60=0),K60/G60, " "), " ")</f>
        <v>1.8537634408602148</v>
      </c>
      <c r="N60" s="154" t="s">
        <v>433</v>
      </c>
    </row>
    <row r="61" spans="1:14" ht="34.200000000000003" x14ac:dyDescent="0.25">
      <c r="A61" s="152">
        <v>34</v>
      </c>
      <c r="B61" s="153" t="s">
        <v>434</v>
      </c>
      <c r="C61" s="134" t="s">
        <v>435</v>
      </c>
      <c r="D61" s="154" t="s">
        <v>335</v>
      </c>
      <c r="E61" s="155">
        <v>1E-4</v>
      </c>
      <c r="F61" s="136" t="s">
        <v>436</v>
      </c>
      <c r="G61" s="136"/>
      <c r="H61" s="156">
        <v>21.36</v>
      </c>
      <c r="I61" s="156"/>
      <c r="J61" s="136" t="s">
        <v>437</v>
      </c>
      <c r="K61" s="136"/>
      <c r="L61" s="157"/>
      <c r="M61" s="156" t="str">
        <f>IF(ISNUMBER(K61/G61),IF(NOT(K61/G61=0),K61/G61, " "), " ")</f>
        <v xml:space="preserve"> </v>
      </c>
      <c r="N61" s="154" t="s">
        <v>438</v>
      </c>
    </row>
    <row r="62" spans="1:14" ht="22.8" x14ac:dyDescent="0.25">
      <c r="A62" s="152">
        <v>35</v>
      </c>
      <c r="B62" s="153" t="s">
        <v>439</v>
      </c>
      <c r="C62" s="134" t="s">
        <v>440</v>
      </c>
      <c r="D62" s="154" t="s">
        <v>441</v>
      </c>
      <c r="E62" s="155">
        <v>2E-3</v>
      </c>
      <c r="F62" s="136" t="s">
        <v>442</v>
      </c>
      <c r="G62" s="136">
        <v>9.82</v>
      </c>
      <c r="H62" s="156">
        <v>33880</v>
      </c>
      <c r="I62" s="156">
        <v>67.760000000000005</v>
      </c>
      <c r="J62" s="136" t="s">
        <v>443</v>
      </c>
      <c r="K62" s="136">
        <v>69.13</v>
      </c>
      <c r="L62" s="157"/>
      <c r="M62" s="156">
        <f>IF(ISNUMBER(K62/G62),IF(NOT(K62/G62=0),K62/G62, " "), " ")</f>
        <v>7.0397148676171071</v>
      </c>
      <c r="N62" s="154" t="s">
        <v>444</v>
      </c>
    </row>
    <row r="63" spans="1:14" ht="22.8" x14ac:dyDescent="0.25">
      <c r="A63" s="152">
        <v>36</v>
      </c>
      <c r="B63" s="153" t="s">
        <v>445</v>
      </c>
      <c r="C63" s="134" t="s">
        <v>446</v>
      </c>
      <c r="D63" s="154" t="s">
        <v>362</v>
      </c>
      <c r="E63" s="155">
        <v>1.1000000000000001</v>
      </c>
      <c r="F63" s="136" t="s">
        <v>447</v>
      </c>
      <c r="G63" s="136">
        <v>28.93</v>
      </c>
      <c r="H63" s="156"/>
      <c r="I63" s="156"/>
      <c r="J63" s="136" t="s">
        <v>448</v>
      </c>
      <c r="K63" s="136">
        <v>132.69</v>
      </c>
      <c r="L63" s="157"/>
      <c r="M63" s="156">
        <f>IF(ISNUMBER(K63/G63),IF(NOT(K63/G63=0),K63/G63, " "), " ")</f>
        <v>4.5865883166263393</v>
      </c>
      <c r="N63" s="154"/>
    </row>
    <row r="64" spans="1:14" ht="57" x14ac:dyDescent="0.25">
      <c r="A64" s="152">
        <v>37</v>
      </c>
      <c r="B64" s="153" t="s">
        <v>449</v>
      </c>
      <c r="C64" s="134" t="s">
        <v>450</v>
      </c>
      <c r="D64" s="154" t="s">
        <v>400</v>
      </c>
      <c r="E64" s="155">
        <v>2</v>
      </c>
      <c r="F64" s="136" t="s">
        <v>451</v>
      </c>
      <c r="G64" s="136">
        <v>18.88</v>
      </c>
      <c r="H64" s="156"/>
      <c r="I64" s="156"/>
      <c r="J64" s="136" t="s">
        <v>452</v>
      </c>
      <c r="K64" s="136">
        <v>62.82</v>
      </c>
      <c r="L64" s="157"/>
      <c r="M64" s="156">
        <f>IF(ISNUMBER(K64/G64),IF(NOT(K64/G64=0),K64/G64, " "), " ")</f>
        <v>3.3273305084745766</v>
      </c>
      <c r="N64" s="154"/>
    </row>
    <row r="65" spans="1:14" ht="45.6" x14ac:dyDescent="0.25">
      <c r="A65" s="152">
        <v>38</v>
      </c>
      <c r="B65" s="153" t="s">
        <v>453</v>
      </c>
      <c r="C65" s="134" t="s">
        <v>454</v>
      </c>
      <c r="D65" s="154" t="s">
        <v>455</v>
      </c>
      <c r="E65" s="155">
        <v>0.2</v>
      </c>
      <c r="F65" s="136" t="s">
        <v>456</v>
      </c>
      <c r="G65" s="136">
        <v>10.06</v>
      </c>
      <c r="H65" s="156"/>
      <c r="I65" s="156"/>
      <c r="J65" s="136" t="s">
        <v>457</v>
      </c>
      <c r="K65" s="136">
        <v>26.83</v>
      </c>
      <c r="L65" s="157"/>
      <c r="M65" s="156">
        <f>IF(ISNUMBER(K65/G65),IF(NOT(K65/G65=0),K65/G65, " "), " ")</f>
        <v>2.6669980119284293</v>
      </c>
      <c r="N65" s="154"/>
    </row>
    <row r="66" spans="1:14" ht="22.8" x14ac:dyDescent="0.25">
      <c r="A66" s="152">
        <v>39</v>
      </c>
      <c r="B66" s="153" t="s">
        <v>458</v>
      </c>
      <c r="C66" s="134" t="s">
        <v>430</v>
      </c>
      <c r="D66" s="154" t="s">
        <v>384</v>
      </c>
      <c r="E66" s="155">
        <v>4</v>
      </c>
      <c r="F66" s="136" t="s">
        <v>431</v>
      </c>
      <c r="G66" s="136">
        <v>74.400000000000006</v>
      </c>
      <c r="H66" s="156"/>
      <c r="I66" s="156"/>
      <c r="J66" s="136" t="s">
        <v>432</v>
      </c>
      <c r="K66" s="136">
        <v>137.91999999999999</v>
      </c>
      <c r="L66" s="157"/>
      <c r="M66" s="156">
        <f>IF(ISNUMBER(K66/G66),IF(NOT(K66/G66=0),K66/G66, " "), " ")</f>
        <v>1.8537634408602148</v>
      </c>
      <c r="N66" s="154"/>
    </row>
    <row r="67" spans="1:14" ht="22.8" x14ac:dyDescent="0.25">
      <c r="A67" s="152">
        <v>40</v>
      </c>
      <c r="B67" s="153" t="s">
        <v>459</v>
      </c>
      <c r="C67" s="134" t="s">
        <v>460</v>
      </c>
      <c r="D67" s="154" t="s">
        <v>384</v>
      </c>
      <c r="E67" s="155">
        <v>2</v>
      </c>
      <c r="F67" s="136" t="s">
        <v>461</v>
      </c>
      <c r="G67" s="136">
        <v>140.6</v>
      </c>
      <c r="H67" s="156"/>
      <c r="I67" s="156"/>
      <c r="J67" s="136" t="s">
        <v>462</v>
      </c>
      <c r="K67" s="136">
        <v>325.04000000000002</v>
      </c>
      <c r="L67" s="157"/>
      <c r="M67" s="156">
        <f>IF(ISNUMBER(K67/G67),IF(NOT(K67/G67=0),K67/G67, " "), " ")</f>
        <v>2.3118065433854911</v>
      </c>
      <c r="N67" s="154"/>
    </row>
    <row r="68" spans="1:14" ht="22.8" x14ac:dyDescent="0.25">
      <c r="A68" s="152">
        <v>41</v>
      </c>
      <c r="B68" s="153" t="s">
        <v>463</v>
      </c>
      <c r="C68" s="134" t="s">
        <v>464</v>
      </c>
      <c r="D68" s="154" t="s">
        <v>455</v>
      </c>
      <c r="E68" s="155">
        <v>0.2</v>
      </c>
      <c r="F68" s="136" t="s">
        <v>465</v>
      </c>
      <c r="G68" s="136">
        <v>15.54</v>
      </c>
      <c r="H68" s="156"/>
      <c r="I68" s="156"/>
      <c r="J68" s="136" t="s">
        <v>466</v>
      </c>
      <c r="K68" s="136">
        <v>72.650000000000006</v>
      </c>
      <c r="L68" s="157"/>
      <c r="M68" s="156">
        <f>IF(ISNUMBER(K68/G68),IF(NOT(K68/G68=0),K68/G68, " "), " ")</f>
        <v>4.6750321750321753</v>
      </c>
      <c r="N68" s="154"/>
    </row>
    <row r="69" spans="1:14" ht="22.8" x14ac:dyDescent="0.25">
      <c r="A69" s="152">
        <v>42</v>
      </c>
      <c r="B69" s="153" t="s">
        <v>467</v>
      </c>
      <c r="C69" s="134" t="s">
        <v>468</v>
      </c>
      <c r="D69" s="154" t="s">
        <v>384</v>
      </c>
      <c r="E69" s="155">
        <v>4</v>
      </c>
      <c r="F69" s="136" t="s">
        <v>469</v>
      </c>
      <c r="G69" s="136">
        <v>9.8000000000000007</v>
      </c>
      <c r="H69" s="156"/>
      <c r="I69" s="156"/>
      <c r="J69" s="136" t="s">
        <v>470</v>
      </c>
      <c r="K69" s="136">
        <v>24.56</v>
      </c>
      <c r="L69" s="157"/>
      <c r="M69" s="156">
        <f>IF(ISNUMBER(K69/G69),IF(NOT(K69/G69=0),K69/G69, " "), " ")</f>
        <v>2.5061224489795917</v>
      </c>
      <c r="N69" s="154"/>
    </row>
    <row r="70" spans="1:14" ht="22.8" x14ac:dyDescent="0.25">
      <c r="A70" s="152">
        <v>43</v>
      </c>
      <c r="B70" s="153" t="s">
        <v>471</v>
      </c>
      <c r="C70" s="134" t="s">
        <v>472</v>
      </c>
      <c r="D70" s="154" t="s">
        <v>384</v>
      </c>
      <c r="E70" s="155">
        <v>3</v>
      </c>
      <c r="F70" s="136" t="s">
        <v>473</v>
      </c>
      <c r="G70" s="136">
        <v>8.4600000000000009</v>
      </c>
      <c r="H70" s="156"/>
      <c r="I70" s="156"/>
      <c r="J70" s="136" t="s">
        <v>474</v>
      </c>
      <c r="K70" s="136">
        <v>24.12</v>
      </c>
      <c r="L70" s="157"/>
      <c r="M70" s="156">
        <f>IF(ISNUMBER(K70/G70),IF(NOT(K70/G70=0),K70/G70, " "), " ")</f>
        <v>2.8510638297872339</v>
      </c>
      <c r="N70" s="154"/>
    </row>
    <row r="71" spans="1:14" ht="22.8" x14ac:dyDescent="0.25">
      <c r="A71" s="152">
        <v>44</v>
      </c>
      <c r="B71" s="153" t="s">
        <v>475</v>
      </c>
      <c r="C71" s="134" t="s">
        <v>476</v>
      </c>
      <c r="D71" s="154" t="s">
        <v>400</v>
      </c>
      <c r="E71" s="155">
        <v>4</v>
      </c>
      <c r="F71" s="136" t="s">
        <v>477</v>
      </c>
      <c r="G71" s="136">
        <v>67.680000000000007</v>
      </c>
      <c r="H71" s="156"/>
      <c r="I71" s="156"/>
      <c r="J71" s="136" t="s">
        <v>478</v>
      </c>
      <c r="K71" s="136">
        <v>190.32</v>
      </c>
      <c r="L71" s="157"/>
      <c r="M71" s="156">
        <f>IF(ISNUMBER(K71/G71),IF(NOT(K71/G71=0),K71/G71, " "), " ")</f>
        <v>2.812056737588652</v>
      </c>
      <c r="N71" s="154"/>
    </row>
    <row r="72" spans="1:14" ht="22.8" x14ac:dyDescent="0.25">
      <c r="A72" s="152">
        <v>45</v>
      </c>
      <c r="B72" s="153" t="s">
        <v>479</v>
      </c>
      <c r="C72" s="134" t="s">
        <v>480</v>
      </c>
      <c r="D72" s="154" t="s">
        <v>384</v>
      </c>
      <c r="E72" s="155">
        <v>1</v>
      </c>
      <c r="F72" s="136" t="s">
        <v>481</v>
      </c>
      <c r="G72" s="136">
        <v>0.95</v>
      </c>
      <c r="H72" s="156"/>
      <c r="I72" s="156"/>
      <c r="J72" s="136" t="s">
        <v>482</v>
      </c>
      <c r="K72" s="136">
        <v>4.2300000000000004</v>
      </c>
      <c r="L72" s="157"/>
      <c r="M72" s="156">
        <f>IF(ISNUMBER(K72/G72),IF(NOT(K72/G72=0),K72/G72, " "), " ")</f>
        <v>4.4526315789473694</v>
      </c>
      <c r="N72" s="154"/>
    </row>
    <row r="73" spans="1:14" ht="34.200000000000003" x14ac:dyDescent="0.25">
      <c r="A73" s="152">
        <v>46</v>
      </c>
      <c r="B73" s="153" t="s">
        <v>483</v>
      </c>
      <c r="C73" s="134" t="s">
        <v>484</v>
      </c>
      <c r="D73" s="154" t="s">
        <v>384</v>
      </c>
      <c r="E73" s="155">
        <v>7</v>
      </c>
      <c r="F73" s="136" t="s">
        <v>485</v>
      </c>
      <c r="G73" s="136">
        <v>87.22</v>
      </c>
      <c r="H73" s="156"/>
      <c r="I73" s="156"/>
      <c r="J73" s="136" t="s">
        <v>486</v>
      </c>
      <c r="K73" s="136">
        <v>204.54</v>
      </c>
      <c r="L73" s="157"/>
      <c r="M73" s="156">
        <f>IF(ISNUMBER(K73/G73),IF(NOT(K73/G73=0),K73/G73, " "), " ")</f>
        <v>2.3451043338683788</v>
      </c>
      <c r="N73" s="154"/>
    </row>
    <row r="74" spans="1:14" ht="19.350000000000001" customHeight="1" x14ac:dyDescent="0.25">
      <c r="A74" s="150" t="s">
        <v>487</v>
      </c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</row>
    <row r="75" spans="1:14" ht="19.350000000000001" customHeight="1" x14ac:dyDescent="0.25">
      <c r="A75" s="128" t="s">
        <v>332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</row>
    <row r="76" spans="1:14" ht="22.8" x14ac:dyDescent="0.25">
      <c r="A76" s="158">
        <v>47</v>
      </c>
      <c r="B76" s="159" t="s">
        <v>488</v>
      </c>
      <c r="C76" s="140" t="s">
        <v>489</v>
      </c>
      <c r="D76" s="160" t="s">
        <v>341</v>
      </c>
      <c r="E76" s="161">
        <v>2.7000000000000001E-3</v>
      </c>
      <c r="F76" s="142" t="s">
        <v>305</v>
      </c>
      <c r="G76" s="142"/>
      <c r="H76" s="162"/>
      <c r="I76" s="162"/>
      <c r="J76" s="142" t="s">
        <v>305</v>
      </c>
      <c r="K76" s="142"/>
      <c r="L76" s="163"/>
      <c r="M76" s="162" t="str">
        <f>IF(ISNUMBER(K76/G76),IF(NOT(K76/G76=0),K76/G76, " "), " ")</f>
        <v xml:space="preserve"> </v>
      </c>
      <c r="N76" s="160"/>
    </row>
    <row r="77" spans="1:14" x14ac:dyDescent="0.25">
      <c r="A77" s="144" t="s">
        <v>257</v>
      </c>
      <c r="B77" s="145"/>
      <c r="C77" s="145"/>
      <c r="D77" s="145"/>
      <c r="E77" s="145"/>
      <c r="F77" s="145"/>
      <c r="G77" s="164">
        <v>1245</v>
      </c>
      <c r="H77" s="165"/>
      <c r="I77" s="165"/>
      <c r="J77" s="165"/>
      <c r="K77" s="164">
        <v>7133</v>
      </c>
      <c r="L77" s="166"/>
      <c r="M77" s="164">
        <f ca="1">IF(ISNUMBER(INDIRECT("K" &amp; ROW())/INDIRECT("G" &amp; ROW())),INDIRECT("K" &amp; ROW())/INDIRECT("G" &amp; ROW()), " ")</f>
        <v>5.7293172690763052</v>
      </c>
      <c r="N77" s="146" t="s">
        <v>490</v>
      </c>
    </row>
    <row r="78" spans="1:14" x14ac:dyDescent="0.25">
      <c r="A78" s="144" t="s">
        <v>261</v>
      </c>
      <c r="B78" s="145"/>
      <c r="C78" s="145"/>
      <c r="D78" s="145"/>
      <c r="E78" s="145"/>
      <c r="F78" s="145"/>
      <c r="G78" s="164"/>
      <c r="H78" s="165"/>
      <c r="I78" s="165"/>
      <c r="J78" s="165"/>
      <c r="K78" s="164"/>
      <c r="L78" s="166"/>
      <c r="M78" s="164" t="str">
        <f ca="1">IF(ISNUMBER(INDIRECT("K" &amp; ROW())/INDIRECT("G" &amp; ROW())),INDIRECT("K" &amp; ROW())/INDIRECT("G" &amp; ROW()), " ")</f>
        <v xml:space="preserve"> </v>
      </c>
      <c r="N78" s="146" t="s">
        <v>490</v>
      </c>
    </row>
    <row r="79" spans="1:14" x14ac:dyDescent="0.25">
      <c r="A79" s="144" t="s">
        <v>262</v>
      </c>
      <c r="B79" s="145"/>
      <c r="C79" s="145"/>
      <c r="D79" s="145"/>
      <c r="E79" s="145"/>
      <c r="F79" s="145"/>
      <c r="G79" s="164">
        <v>452</v>
      </c>
      <c r="H79" s="165"/>
      <c r="I79" s="165"/>
      <c r="J79" s="165"/>
      <c r="K79" s="164">
        <v>4985</v>
      </c>
      <c r="L79" s="166"/>
      <c r="M79" s="164">
        <f ca="1">IF(ISNUMBER(INDIRECT("K" &amp; ROW())/INDIRECT("G" &amp; ROW())),INDIRECT("K" &amp; ROW())/INDIRECT("G" &amp; ROW()), " ")</f>
        <v>11.028761061946902</v>
      </c>
      <c r="N79" s="146" t="s">
        <v>490</v>
      </c>
    </row>
    <row r="80" spans="1:14" x14ac:dyDescent="0.25">
      <c r="A80" s="144" t="s">
        <v>263</v>
      </c>
      <c r="B80" s="145"/>
      <c r="C80" s="145"/>
      <c r="D80" s="145"/>
      <c r="E80" s="145"/>
      <c r="F80" s="145"/>
      <c r="G80" s="164">
        <v>779</v>
      </c>
      <c r="H80" s="165"/>
      <c r="I80" s="165"/>
      <c r="J80" s="165"/>
      <c r="K80" s="164">
        <v>2076</v>
      </c>
      <c r="L80" s="166"/>
      <c r="M80" s="164">
        <f ca="1">IF(ISNUMBER(INDIRECT("K" &amp; ROW())/INDIRECT("G" &amp; ROW())),INDIRECT("K" &amp; ROW())/INDIRECT("G" &amp; ROW()), " ")</f>
        <v>2.6649550706033378</v>
      </c>
      <c r="N80" s="146" t="s">
        <v>490</v>
      </c>
    </row>
    <row r="81" spans="1:14" x14ac:dyDescent="0.25">
      <c r="A81" s="144" t="s">
        <v>264</v>
      </c>
      <c r="B81" s="145"/>
      <c r="C81" s="145"/>
      <c r="D81" s="145"/>
      <c r="E81" s="145"/>
      <c r="F81" s="145"/>
      <c r="G81" s="164">
        <v>14</v>
      </c>
      <c r="H81" s="165"/>
      <c r="I81" s="165"/>
      <c r="J81" s="165"/>
      <c r="K81" s="164">
        <v>74</v>
      </c>
      <c r="L81" s="166"/>
      <c r="M81" s="164">
        <f ca="1">IF(ISNUMBER(INDIRECT("K" &amp; ROW())/INDIRECT("G" &amp; ROW())),INDIRECT("K" &amp; ROW())/INDIRECT("G" &amp; ROW()), " ")</f>
        <v>5.2857142857142856</v>
      </c>
      <c r="N81" s="146" t="s">
        <v>490</v>
      </c>
    </row>
    <row r="82" spans="1:14" x14ac:dyDescent="0.25">
      <c r="A82" s="147" t="s">
        <v>265</v>
      </c>
      <c r="B82" s="148"/>
      <c r="C82" s="148"/>
      <c r="D82" s="148"/>
      <c r="E82" s="148"/>
      <c r="F82" s="148"/>
      <c r="G82" s="167">
        <v>443</v>
      </c>
      <c r="H82" s="168"/>
      <c r="I82" s="168"/>
      <c r="J82" s="168"/>
      <c r="K82" s="167">
        <v>4179</v>
      </c>
      <c r="L82" s="169"/>
      <c r="M82" s="167">
        <f ca="1">IF(ISNUMBER(INDIRECT("K" &amp; ROW())/INDIRECT("G" &amp; ROW())),INDIRECT("K" &amp; ROW())/INDIRECT("G" &amp; ROW()), " ")</f>
        <v>9.4334085778781045</v>
      </c>
      <c r="N82" s="149" t="s">
        <v>490</v>
      </c>
    </row>
    <row r="83" spans="1:14" x14ac:dyDescent="0.25">
      <c r="A83" s="147" t="s">
        <v>266</v>
      </c>
      <c r="B83" s="148"/>
      <c r="C83" s="148"/>
      <c r="D83" s="148"/>
      <c r="E83" s="148"/>
      <c r="F83" s="148"/>
      <c r="G83" s="167">
        <v>270</v>
      </c>
      <c r="H83" s="168"/>
      <c r="I83" s="168"/>
      <c r="J83" s="168"/>
      <c r="K83" s="167">
        <v>2381</v>
      </c>
      <c r="L83" s="169"/>
      <c r="M83" s="167">
        <f ca="1">IF(ISNUMBER(INDIRECT("K" &amp; ROW())/INDIRECT("G" &amp; ROW())),INDIRECT("K" &amp; ROW())/INDIRECT("G" &amp; ROW()), " ")</f>
        <v>8.818518518518518</v>
      </c>
      <c r="N83" s="149" t="s">
        <v>490</v>
      </c>
    </row>
    <row r="84" spans="1:14" x14ac:dyDescent="0.25">
      <c r="A84" s="147" t="s">
        <v>267</v>
      </c>
      <c r="B84" s="148"/>
      <c r="C84" s="148"/>
      <c r="D84" s="148"/>
      <c r="E84" s="148"/>
      <c r="F84" s="148"/>
      <c r="G84" s="167"/>
      <c r="H84" s="168"/>
      <c r="I84" s="168"/>
      <c r="J84" s="168"/>
      <c r="K84" s="167"/>
      <c r="L84" s="169"/>
      <c r="M84" s="167" t="str">
        <f ca="1">IF(ISNUMBER(INDIRECT("K" &amp; ROW())/INDIRECT("G" &amp; ROW())),INDIRECT("K" &amp; ROW())/INDIRECT("G" &amp; ROW()), " ")</f>
        <v xml:space="preserve"> </v>
      </c>
      <c r="N84" s="149" t="s">
        <v>490</v>
      </c>
    </row>
    <row r="85" spans="1:14" ht="30" customHeight="1" x14ac:dyDescent="0.25">
      <c r="A85" s="144" t="s">
        <v>268</v>
      </c>
      <c r="B85" s="145"/>
      <c r="C85" s="145"/>
      <c r="D85" s="145"/>
      <c r="E85" s="145"/>
      <c r="F85" s="145"/>
      <c r="G85" s="164">
        <v>1607</v>
      </c>
      <c r="H85" s="165"/>
      <c r="I85" s="165"/>
      <c r="J85" s="165"/>
      <c r="K85" s="164">
        <v>10995</v>
      </c>
      <c r="L85" s="166"/>
      <c r="M85" s="164">
        <f ca="1">IF(ISNUMBER(INDIRECT("K" &amp; ROW())/INDIRECT("G" &amp; ROW())),INDIRECT("K" &amp; ROW())/INDIRECT("G" &amp; ROW()), " ")</f>
        <v>6.8419415059116364</v>
      </c>
      <c r="N85" s="146" t="s">
        <v>490</v>
      </c>
    </row>
    <row r="86" spans="1:14" x14ac:dyDescent="0.25">
      <c r="A86" s="144" t="s">
        <v>269</v>
      </c>
      <c r="B86" s="145"/>
      <c r="C86" s="145"/>
      <c r="D86" s="145"/>
      <c r="E86" s="145"/>
      <c r="F86" s="145"/>
      <c r="G86" s="164">
        <v>64</v>
      </c>
      <c r="H86" s="165"/>
      <c r="I86" s="165"/>
      <c r="J86" s="165"/>
      <c r="K86" s="164">
        <v>291</v>
      </c>
      <c r="L86" s="166"/>
      <c r="M86" s="164">
        <f ca="1">IF(ISNUMBER(INDIRECT("K" &amp; ROW())/INDIRECT("G" &amp; ROW())),INDIRECT("K" &amp; ROW())/INDIRECT("G" &amp; ROW()), " ")</f>
        <v>4.546875</v>
      </c>
      <c r="N86" s="146" t="s">
        <v>490</v>
      </c>
    </row>
    <row r="87" spans="1:14" ht="30" customHeight="1" x14ac:dyDescent="0.25">
      <c r="A87" s="144" t="s">
        <v>270</v>
      </c>
      <c r="B87" s="145"/>
      <c r="C87" s="145"/>
      <c r="D87" s="145"/>
      <c r="E87" s="145"/>
      <c r="F87" s="145"/>
      <c r="G87" s="164">
        <v>79</v>
      </c>
      <c r="H87" s="165"/>
      <c r="I87" s="165"/>
      <c r="J87" s="165"/>
      <c r="K87" s="164">
        <v>780</v>
      </c>
      <c r="L87" s="166"/>
      <c r="M87" s="164">
        <f ca="1">IF(ISNUMBER(INDIRECT("K" &amp; ROW())/INDIRECT("G" &amp; ROW())),INDIRECT("K" &amp; ROW())/INDIRECT("G" &amp; ROW()), " ")</f>
        <v>9.8734177215189867</v>
      </c>
      <c r="N87" s="146" t="s">
        <v>490</v>
      </c>
    </row>
    <row r="88" spans="1:14" x14ac:dyDescent="0.25">
      <c r="A88" s="144" t="s">
        <v>271</v>
      </c>
      <c r="B88" s="145"/>
      <c r="C88" s="145"/>
      <c r="D88" s="145"/>
      <c r="E88" s="145"/>
      <c r="F88" s="145"/>
      <c r="G88" s="164">
        <v>152</v>
      </c>
      <c r="H88" s="165"/>
      <c r="I88" s="165"/>
      <c r="J88" s="165"/>
      <c r="K88" s="164">
        <v>1186</v>
      </c>
      <c r="L88" s="166"/>
      <c r="M88" s="164">
        <f ca="1">IF(ISNUMBER(INDIRECT("K" &amp; ROW())/INDIRECT("G" &amp; ROW())),INDIRECT("K" &amp; ROW())/INDIRECT("G" &amp; ROW()), " ")</f>
        <v>7.8026315789473681</v>
      </c>
      <c r="N88" s="146" t="s">
        <v>490</v>
      </c>
    </row>
    <row r="89" spans="1:14" x14ac:dyDescent="0.25">
      <c r="A89" s="144" t="s">
        <v>272</v>
      </c>
      <c r="B89" s="145"/>
      <c r="C89" s="145"/>
      <c r="D89" s="145"/>
      <c r="E89" s="145"/>
      <c r="F89" s="145"/>
      <c r="G89" s="164">
        <v>56</v>
      </c>
      <c r="H89" s="165"/>
      <c r="I89" s="165"/>
      <c r="J89" s="165"/>
      <c r="K89" s="164">
        <v>441</v>
      </c>
      <c r="L89" s="166"/>
      <c r="M89" s="164">
        <f ca="1">IF(ISNUMBER(INDIRECT("K" &amp; ROW())/INDIRECT("G" &amp; ROW())),INDIRECT("K" &amp; ROW())/INDIRECT("G" &amp; ROW()), " ")</f>
        <v>7.875</v>
      </c>
      <c r="N89" s="146" t="s">
        <v>490</v>
      </c>
    </row>
    <row r="90" spans="1:14" x14ac:dyDescent="0.25">
      <c r="A90" s="144" t="s">
        <v>273</v>
      </c>
      <c r="B90" s="145"/>
      <c r="C90" s="145"/>
      <c r="D90" s="145"/>
      <c r="E90" s="145"/>
      <c r="F90" s="145"/>
      <c r="G90" s="164">
        <v>1958</v>
      </c>
      <c r="H90" s="165"/>
      <c r="I90" s="165"/>
      <c r="J90" s="165"/>
      <c r="K90" s="164">
        <v>13693</v>
      </c>
      <c r="L90" s="166"/>
      <c r="M90" s="164">
        <f ca="1">IF(ISNUMBER(INDIRECT("K" &amp; ROW())/INDIRECT("G" &amp; ROW())),INDIRECT("K" &amp; ROW())/INDIRECT("G" &amp; ROW()), " ")</f>
        <v>6.9933605720122571</v>
      </c>
      <c r="N90" s="146" t="s">
        <v>490</v>
      </c>
    </row>
    <row r="91" spans="1:14" ht="30" customHeight="1" x14ac:dyDescent="0.25">
      <c r="A91" s="144" t="s">
        <v>274</v>
      </c>
      <c r="B91" s="145"/>
      <c r="C91" s="145"/>
      <c r="D91" s="145"/>
      <c r="E91" s="145"/>
      <c r="F91" s="145"/>
      <c r="G91" s="164">
        <v>163.68</v>
      </c>
      <c r="H91" s="165"/>
      <c r="I91" s="165"/>
      <c r="J91" s="165"/>
      <c r="K91" s="164">
        <v>579.71</v>
      </c>
      <c r="L91" s="166"/>
      <c r="M91" s="164">
        <f ca="1">IF(ISNUMBER(INDIRECT("K" &amp; ROW())/INDIRECT("G" &amp; ROW())),INDIRECT("K" &amp; ROW())/INDIRECT("G" &amp; ROW()), " ")</f>
        <v>3.5417277614858262</v>
      </c>
      <c r="N91" s="146" t="s">
        <v>490</v>
      </c>
    </row>
    <row r="92" spans="1:14" x14ac:dyDescent="0.25">
      <c r="A92" s="147" t="s">
        <v>275</v>
      </c>
      <c r="B92" s="148"/>
      <c r="C92" s="148"/>
      <c r="D92" s="148"/>
      <c r="E92" s="148"/>
      <c r="F92" s="148"/>
      <c r="G92" s="167">
        <v>2121.6799999999998</v>
      </c>
      <c r="H92" s="168"/>
      <c r="I92" s="168"/>
      <c r="J92" s="168"/>
      <c r="K92" s="167">
        <v>14272.71</v>
      </c>
      <c r="L92" s="169"/>
      <c r="M92" s="167">
        <f ca="1">IF(ISNUMBER(INDIRECT("K" &amp; ROW())/INDIRECT("G" &amp; ROW())),INDIRECT("K" &amp; ROW())/INDIRECT("G" &amp; ROW()), " ")</f>
        <v>6.7270794841823465</v>
      </c>
      <c r="N92" s="149" t="s">
        <v>490</v>
      </c>
    </row>
    <row r="93" spans="1:14" x14ac:dyDescent="0.25">
      <c r="A93" s="48"/>
      <c r="G93" s="67"/>
      <c r="H93" s="68"/>
      <c r="I93" s="68"/>
      <c r="J93" s="68"/>
      <c r="K93" s="67"/>
      <c r="L93" s="69"/>
      <c r="M93" s="67"/>
      <c r="N93" s="48"/>
    </row>
    <row r="94" spans="1:14" x14ac:dyDescent="0.25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70"/>
      <c r="M94" s="29"/>
      <c r="N94" s="29"/>
    </row>
    <row r="95" spans="1:14" x14ac:dyDescent="0.25">
      <c r="A95" s="75" t="s">
        <v>69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70"/>
      <c r="M95" s="29"/>
      <c r="N95" s="29"/>
    </row>
    <row r="96" spans="1:14" x14ac:dyDescent="0.25">
      <c r="A96" s="3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70"/>
      <c r="M96" s="29"/>
      <c r="N96" s="29"/>
    </row>
    <row r="97" spans="1:14" x14ac:dyDescent="0.25">
      <c r="A97" s="75" t="s">
        <v>70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70"/>
      <c r="M97" s="29"/>
      <c r="N97" s="29"/>
    </row>
  </sheetData>
  <mergeCells count="49">
    <mergeCell ref="A89:F89"/>
    <mergeCell ref="A90:F90"/>
    <mergeCell ref="A91:F91"/>
    <mergeCell ref="A92:F92"/>
    <mergeCell ref="A83:F83"/>
    <mergeCell ref="A84:F84"/>
    <mergeCell ref="A85:F85"/>
    <mergeCell ref="A86:F86"/>
    <mergeCell ref="A87:F87"/>
    <mergeCell ref="A88:F88"/>
    <mergeCell ref="A77:F77"/>
    <mergeCell ref="A78:F78"/>
    <mergeCell ref="A79:F79"/>
    <mergeCell ref="A80:F80"/>
    <mergeCell ref="A81:F81"/>
    <mergeCell ref="A82:F82"/>
    <mergeCell ref="A24:N24"/>
    <mergeCell ref="A25:N25"/>
    <mergeCell ref="A33:N33"/>
    <mergeCell ref="A41:N41"/>
    <mergeCell ref="A74:N74"/>
    <mergeCell ref="A75:N7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2015-03-24T09:49:24Z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