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пио1" sheetId="2" r:id="rId1"/>
    <sheet name="пио2" sheetId="3" r:id="rId2"/>
    <sheet name="пио3" sheetId="4" r:id="rId3"/>
    <sheet name="пио4" sheetId="5" r:id="rId4"/>
    <sheet name="пио9" sheetId="6" r:id="rId5"/>
    <sheet name="пио10" sheetId="7" r:id="rId6"/>
    <sheet name="пио11" sheetId="8" r:id="rId7"/>
    <sheet name="пио12" sheetId="9" r:id="rId8"/>
  </sheets>
  <calcPr calcId="125725"/>
</workbook>
</file>

<file path=xl/calcChain.xml><?xml version="1.0" encoding="utf-8"?>
<calcChain xmlns="http://schemas.openxmlformats.org/spreadsheetml/2006/main">
  <c r="C18" i="9"/>
  <c r="C15"/>
  <c r="C12"/>
  <c r="C9"/>
  <c r="C6"/>
  <c r="C27" s="1"/>
  <c r="C28" i="8"/>
  <c r="C26"/>
  <c r="C22"/>
  <c r="C18"/>
  <c r="C15"/>
  <c r="C12"/>
  <c r="C9"/>
  <c r="C6"/>
  <c r="C27" s="1"/>
  <c r="C18" i="7"/>
  <c r="C15"/>
  <c r="C12"/>
  <c r="C9"/>
  <c r="C6"/>
  <c r="C27" s="1"/>
  <c r="C18" i="6"/>
  <c r="C15"/>
  <c r="C12"/>
  <c r="C9"/>
  <c r="C6"/>
  <c r="C28" s="1"/>
  <c r="C18" i="5"/>
  <c r="C15"/>
  <c r="C12"/>
  <c r="C9"/>
  <c r="C6"/>
  <c r="C27" s="1"/>
  <c r="C18" i="4"/>
  <c r="C15"/>
  <c r="C12"/>
  <c r="C9"/>
  <c r="C6"/>
  <c r="C27" s="1"/>
  <c r="C24" i="3"/>
  <c r="C21"/>
  <c r="C18"/>
  <c r="C15"/>
  <c r="C12"/>
  <c r="C33" s="1"/>
  <c r="C18" i="2"/>
  <c r="C15"/>
  <c r="C12"/>
  <c r="C9"/>
  <c r="C6"/>
  <c r="C28" s="1"/>
  <c r="C22" i="9" l="1"/>
  <c r="C26"/>
  <c r="C28"/>
  <c r="C23"/>
  <c r="C31" i="8"/>
  <c r="C32" s="1"/>
  <c r="C23"/>
  <c r="C22" i="7"/>
  <c r="C26"/>
  <c r="C28"/>
  <c r="C23"/>
  <c r="C23" i="6"/>
  <c r="C27"/>
  <c r="C22"/>
  <c r="C31" s="1"/>
  <c r="C32" s="1"/>
  <c r="C26"/>
  <c r="C22" i="5"/>
  <c r="C26"/>
  <c r="C28"/>
  <c r="C23"/>
  <c r="C22" i="4"/>
  <c r="C26"/>
  <c r="C28"/>
  <c r="C23"/>
  <c r="C28" i="3"/>
  <c r="C32"/>
  <c r="C34"/>
  <c r="C29"/>
  <c r="C23" i="2"/>
  <c r="C27"/>
  <c r="C22"/>
  <c r="C31" s="1"/>
  <c r="C32" s="1"/>
  <c r="C26"/>
  <c r="C31" i="9" l="1"/>
  <c r="C32" s="1"/>
  <c r="C31" i="7"/>
  <c r="C32" s="1"/>
  <c r="C31" i="5"/>
  <c r="C32" s="1"/>
  <c r="C31" i="4"/>
  <c r="C32" s="1"/>
  <c r="C37" i="3"/>
  <c r="C38" s="1"/>
</calcChain>
</file>

<file path=xl/sharedStrings.xml><?xml version="1.0" encoding="utf-8"?>
<sst xmlns="http://schemas.openxmlformats.org/spreadsheetml/2006/main" count="286" uniqueCount="37">
  <si>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</si>
  <si>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</si>
  <si>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</si>
  <si>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</si>
  <si>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</si>
  <si>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</si>
  <si>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</si>
  <si>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</si>
  <si>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</si>
  <si>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</si>
  <si>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</si>
  <si>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</si>
  <si>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</si>
  <si>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</si>
  <si>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 xml:space="preserve">Отчет ООО "ЭЛЕВКОН"  за содержание и ремонт общего имущества </t>
  </si>
  <si>
    <t>многоквартирного дома по адресу:</t>
  </si>
  <si>
    <t>Пионерская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</si>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</sst>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D26" sqref="D26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84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1</v>
      </c>
    </row>
    <row r="4" spans="2:3">
      <c r="B4" s="14" t="s">
        <v>2</v>
      </c>
      <c r="C4" s="3">
        <v>332.7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332.7</v>
      </c>
    </row>
    <row r="7" spans="2:3">
      <c r="B7" s="17" t="s">
        <v>18</v>
      </c>
      <c r="C7" s="5">
        <v>19551.759999999998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19551.759999999998</v>
      </c>
    </row>
    <row r="10" spans="2:3">
      <c r="B10" s="20" t="s">
        <v>21</v>
      </c>
      <c r="C10" s="5">
        <v>44911.040000000001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44911.040000000001</v>
      </c>
    </row>
    <row r="13" spans="2:3">
      <c r="B13" s="20" t="s">
        <v>24</v>
      </c>
      <c r="C13" s="5">
        <v>47255.85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47255.85</v>
      </c>
    </row>
    <row r="16" spans="2:3">
      <c r="B16" s="17" t="s">
        <v>27</v>
      </c>
      <c r="C16" s="5">
        <v>17206.95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17206.95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4434.67</v>
      </c>
    </row>
    <row r="21" spans="2:3" ht="15.75">
      <c r="B21" s="24" t="s">
        <v>31</v>
      </c>
      <c r="C21" s="5">
        <v>0</v>
      </c>
    </row>
    <row r="22" spans="2:3" ht="15.75">
      <c r="B22" s="24" t="s">
        <v>6</v>
      </c>
      <c r="C22" s="7">
        <f>24.5680319*C6</f>
        <v>8173.7842131300004</v>
      </c>
    </row>
    <row r="23" spans="2:3" ht="15.75">
      <c r="B23" s="24" t="s">
        <v>7</v>
      </c>
      <c r="C23" s="7">
        <f>11.41630614*C6</f>
        <v>3798.2050527779998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413.75237067299997</v>
      </c>
    </row>
    <row r="26" spans="2:3" ht="15.75">
      <c r="B26" s="25" t="s">
        <v>10</v>
      </c>
      <c r="C26" s="8">
        <f>3.447602*C6</f>
        <v>1147.0171854</v>
      </c>
    </row>
    <row r="27" spans="2:3" ht="15.75">
      <c r="B27" s="24" t="s">
        <v>11</v>
      </c>
      <c r="C27" s="7">
        <f>2.08934144*C6</f>
        <v>695.12389708800004</v>
      </c>
    </row>
    <row r="28" spans="2:3" ht="15.75">
      <c r="B28" s="25" t="s">
        <v>12</v>
      </c>
      <c r="C28" s="8">
        <f>30.33900449*C6</f>
        <v>10093.786793822999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8558.66</v>
      </c>
    </row>
    <row r="31" spans="2:3" ht="15.75">
      <c r="B31" s="26" t="s">
        <v>13</v>
      </c>
      <c r="C31" s="7">
        <f>SUM(C20:C30)</f>
        <v>43485.159512892002</v>
      </c>
    </row>
    <row r="32" spans="2:3" ht="15.75">
      <c r="B32" s="27" t="s">
        <v>34</v>
      </c>
      <c r="C32" s="7">
        <f>C15-C31</f>
        <v>3770.6904871079969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41"/>
  <sheetViews>
    <sheetView topLeftCell="A19" workbookViewId="0">
      <selection activeCell="D34" sqref="D34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2" spans="2:3" ht="15.75">
      <c r="B2" s="11" t="s">
        <v>14</v>
      </c>
      <c r="C2" s="11"/>
    </row>
    <row r="3" spans="2:3" ht="15.75">
      <c r="B3" s="9" t="s">
        <v>15</v>
      </c>
      <c r="C3" s="9"/>
    </row>
    <row r="4" spans="2:3">
      <c r="B4" s="10" t="s">
        <v>0</v>
      </c>
      <c r="C4" s="1" t="s">
        <v>16</v>
      </c>
    </row>
    <row r="5" spans="2:3">
      <c r="B5" s="10" t="s">
        <v>1</v>
      </c>
      <c r="C5" s="1">
        <v>2</v>
      </c>
    </row>
    <row r="6" spans="2:3">
      <c r="B6" s="10" t="s">
        <v>2</v>
      </c>
      <c r="C6" s="3">
        <v>336.2</v>
      </c>
    </row>
    <row r="7" spans="2:3" ht="31.5">
      <c r="B7" s="12" t="s">
        <v>17</v>
      </c>
      <c r="C7" s="13">
        <v>85</v>
      </c>
    </row>
    <row r="8" spans="2:3">
      <c r="B8" s="14" t="s">
        <v>0</v>
      </c>
      <c r="C8" s="1" t="s">
        <v>16</v>
      </c>
    </row>
    <row r="9" spans="2:3">
      <c r="B9" s="15" t="s">
        <v>1</v>
      </c>
      <c r="C9" s="16">
        <v>2</v>
      </c>
    </row>
    <row r="10" spans="2:3">
      <c r="B10" s="14" t="s">
        <v>2</v>
      </c>
      <c r="C10" s="3">
        <v>336.2</v>
      </c>
    </row>
    <row r="11" spans="2:3">
      <c r="B11" s="14" t="s">
        <v>3</v>
      </c>
      <c r="C11" s="3"/>
    </row>
    <row r="12" spans="2:3">
      <c r="B12" s="14" t="s">
        <v>4</v>
      </c>
      <c r="C12" s="2">
        <f>SUM(C10:C11)</f>
        <v>336.2</v>
      </c>
    </row>
    <row r="13" spans="2:3">
      <c r="B13" s="17" t="s">
        <v>18</v>
      </c>
      <c r="C13" s="5">
        <v>3409.25</v>
      </c>
    </row>
    <row r="14" spans="2:3">
      <c r="B14" s="17" t="s">
        <v>19</v>
      </c>
      <c r="C14" s="18"/>
    </row>
    <row r="15" spans="2:3">
      <c r="B15" s="19" t="s">
        <v>20</v>
      </c>
      <c r="C15" s="6">
        <f>SUM(C13:C14)</f>
        <v>3409.25</v>
      </c>
    </row>
    <row r="16" spans="2:3">
      <c r="B16" s="20" t="s">
        <v>21</v>
      </c>
      <c r="C16" s="5">
        <v>45570.879999999997</v>
      </c>
    </row>
    <row r="17" spans="2:3">
      <c r="B17" s="20" t="s">
        <v>22</v>
      </c>
      <c r="C17" s="21"/>
    </row>
    <row r="18" spans="2:3">
      <c r="B18" s="22" t="s">
        <v>23</v>
      </c>
      <c r="C18" s="4">
        <f>C16+C17</f>
        <v>45570.879999999997</v>
      </c>
    </row>
    <row r="19" spans="2:3">
      <c r="B19" s="20" t="s">
        <v>24</v>
      </c>
      <c r="C19" s="5">
        <v>45166.95</v>
      </c>
    </row>
    <row r="20" spans="2:3">
      <c r="B20" s="20" t="s">
        <v>25</v>
      </c>
      <c r="C20" s="21"/>
    </row>
    <row r="21" spans="2:3">
      <c r="B21" s="22" t="s">
        <v>26</v>
      </c>
      <c r="C21" s="5">
        <f>C19+C20</f>
        <v>45166.95</v>
      </c>
    </row>
    <row r="22" spans="2:3">
      <c r="B22" s="17" t="s">
        <v>27</v>
      </c>
      <c r="C22" s="5">
        <v>3813.18</v>
      </c>
    </row>
    <row r="23" spans="2:3">
      <c r="B23" s="17" t="s">
        <v>28</v>
      </c>
      <c r="C23" s="18"/>
    </row>
    <row r="24" spans="2:3">
      <c r="B24" s="19" t="s">
        <v>29</v>
      </c>
      <c r="C24" s="6">
        <f>SUM(C22:C23)</f>
        <v>3813.18</v>
      </c>
    </row>
    <row r="25" spans="2:3" ht="15.75">
      <c r="B25" s="23" t="s">
        <v>5</v>
      </c>
      <c r="C25" s="18"/>
    </row>
    <row r="26" spans="2:3" ht="15.75">
      <c r="B26" s="24" t="s">
        <v>30</v>
      </c>
      <c r="C26" s="5">
        <v>572.79</v>
      </c>
    </row>
    <row r="27" spans="2:3" ht="15.75">
      <c r="B27" s="24" t="s">
        <v>31</v>
      </c>
      <c r="C27" s="5">
        <v>1648.15</v>
      </c>
    </row>
    <row r="28" spans="2:3" ht="15.75">
      <c r="B28" s="24" t="s">
        <v>6</v>
      </c>
      <c r="C28" s="7">
        <f>24.5680319*C12</f>
        <v>8259.7723247800004</v>
      </c>
    </row>
    <row r="29" spans="2:3" ht="15.75">
      <c r="B29" s="24" t="s">
        <v>7</v>
      </c>
      <c r="C29" s="7">
        <f>11.41630614*C12</f>
        <v>3838.1621242679998</v>
      </c>
    </row>
    <row r="30" spans="2:3" ht="15.75">
      <c r="B30" s="24" t="s">
        <v>8</v>
      </c>
      <c r="C30" s="5">
        <v>3518.39</v>
      </c>
    </row>
    <row r="31" spans="2:3" ht="15.75">
      <c r="B31" s="25" t="s">
        <v>9</v>
      </c>
      <c r="C31" s="7">
        <v>418.10504063799999</v>
      </c>
    </row>
    <row r="32" spans="2:3" ht="15.75">
      <c r="B32" s="25" t="s">
        <v>10</v>
      </c>
      <c r="C32" s="8">
        <f>3.447602*C12</f>
        <v>1159.0837924</v>
      </c>
    </row>
    <row r="33" spans="2:3" ht="15.75">
      <c r="B33" s="24" t="s">
        <v>11</v>
      </c>
      <c r="C33" s="7">
        <f>2.08934144*C12</f>
        <v>702.43659212800003</v>
      </c>
    </row>
    <row r="34" spans="2:3" ht="15.75">
      <c r="B34" s="25" t="s">
        <v>12</v>
      </c>
      <c r="C34" s="8">
        <f>30.33900449*C12</f>
        <v>10199.973309538</v>
      </c>
    </row>
    <row r="35" spans="2:3" ht="15.75">
      <c r="B35" s="25" t="s">
        <v>32</v>
      </c>
      <c r="C35" s="4">
        <v>2651.77</v>
      </c>
    </row>
    <row r="36" spans="2:3" ht="15.75">
      <c r="B36" s="25" t="s">
        <v>33</v>
      </c>
      <c r="C36" s="4">
        <v>7903.76</v>
      </c>
    </row>
    <row r="37" spans="2:3" ht="15.75">
      <c r="B37" s="26" t="s">
        <v>13</v>
      </c>
      <c r="C37" s="7">
        <f>SUM(C26:C36)</f>
        <v>40872.393183752007</v>
      </c>
    </row>
    <row r="38" spans="2:3" ht="15.75">
      <c r="B38" s="27" t="s">
        <v>34</v>
      </c>
      <c r="C38" s="7">
        <f>C21-C37</f>
        <v>4294.5568162479904</v>
      </c>
    </row>
    <row r="39" spans="2:3">
      <c r="B39" s="28"/>
      <c r="C39" s="29"/>
    </row>
    <row r="40" spans="2:3" ht="15.75">
      <c r="B40" s="30" t="s">
        <v>35</v>
      </c>
      <c r="C40" s="29"/>
    </row>
    <row r="41" spans="2:3" ht="15.75">
      <c r="B41" s="30" t="s">
        <v>36</v>
      </c>
      <c r="C41" s="29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13" sqref="D13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86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3</v>
      </c>
    </row>
    <row r="4" spans="2:3">
      <c r="B4" s="14" t="s">
        <v>2</v>
      </c>
      <c r="C4" s="3">
        <v>334.5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334.5</v>
      </c>
    </row>
    <row r="7" spans="2:3">
      <c r="B7" s="17" t="s">
        <v>18</v>
      </c>
      <c r="C7" s="5">
        <v>26403.040000000001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26403.040000000001</v>
      </c>
    </row>
    <row r="10" spans="2:3">
      <c r="B10" s="20" t="s">
        <v>21</v>
      </c>
      <c r="C10" s="5">
        <v>45219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45219</v>
      </c>
    </row>
    <row r="13" spans="2:3">
      <c r="B13" s="20" t="s">
        <v>24</v>
      </c>
      <c r="C13" s="5">
        <v>37269.769999999997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37269.769999999997</v>
      </c>
    </row>
    <row r="16" spans="2:3">
      <c r="B16" s="17" t="s">
        <v>27</v>
      </c>
      <c r="C16" s="5">
        <v>34352.269999999997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34352.269999999997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6740.21</v>
      </c>
    </row>
    <row r="21" spans="2:3" ht="15.75">
      <c r="B21" s="24" t="s">
        <v>31</v>
      </c>
      <c r="C21" s="5">
        <v>29914.26</v>
      </c>
    </row>
    <row r="22" spans="2:3" ht="15.75">
      <c r="B22" s="24" t="s">
        <v>6</v>
      </c>
      <c r="C22" s="7">
        <f>24.5680319*C6</f>
        <v>8218.0066705500012</v>
      </c>
    </row>
    <row r="23" spans="2:3" ht="15.75">
      <c r="B23" s="24" t="s">
        <v>7</v>
      </c>
      <c r="C23" s="7">
        <f>11.41630614*C6</f>
        <v>3818.7544038299998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415.990886655</v>
      </c>
    </row>
    <row r="26" spans="2:3" ht="15.75">
      <c r="B26" s="25" t="s">
        <v>10</v>
      </c>
      <c r="C26" s="8">
        <f>3.447602*C6</f>
        <v>1153.2228689999999</v>
      </c>
    </row>
    <row r="27" spans="2:3" ht="15.75">
      <c r="B27" s="24" t="s">
        <v>11</v>
      </c>
      <c r="C27" s="7">
        <f>2.08934144*C6</f>
        <v>698.88471168000001</v>
      </c>
    </row>
    <row r="28" spans="2:3" ht="15.75">
      <c r="B28" s="25" t="s">
        <v>12</v>
      </c>
      <c r="C28" s="8">
        <f>30.33900449*C6</f>
        <v>10148.397001904999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5808.91</v>
      </c>
    </row>
    <row r="31" spans="2:3" ht="15.75">
      <c r="B31" s="26" t="s">
        <v>13</v>
      </c>
      <c r="C31" s="7">
        <f>SUM(C20:C30)</f>
        <v>73086.796543620003</v>
      </c>
    </row>
    <row r="32" spans="2:3" ht="15.75">
      <c r="B32" s="27" t="s">
        <v>34</v>
      </c>
      <c r="C32" s="7">
        <f>C15-C31</f>
        <v>-35817.026543620006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opLeftCell="A19" workbookViewId="0">
      <selection activeCell="E26" sqref="E26"/>
    </sheetView>
  </sheetViews>
  <sheetFormatPr defaultRowHeight="15"/>
  <cols>
    <col min="1" max="1" width="4" customWidth="1"/>
    <col min="2" max="2" width="69.140625" customWidth="1"/>
    <col min="3" max="3" width="14" customWidth="1"/>
    <col min="4" max="4" width="6.140625" customWidth="1"/>
    <col min="5" max="5" width="10.28515625" customWidth="1"/>
    <col min="6" max="6" width="9.5703125" customWidth="1"/>
    <col min="7" max="7" width="10" customWidth="1"/>
    <col min="8" max="8" width="10.140625" customWidth="1"/>
    <col min="9" max="9" width="10.42578125" bestFit="1" customWidth="1"/>
    <col min="11" max="11" width="11.42578125" customWidth="1"/>
    <col min="12" max="12" width="10.5703125" customWidth="1"/>
    <col min="13" max="18" width="10.140625" customWidth="1"/>
    <col min="21" max="22" width="12" customWidth="1"/>
    <col min="23" max="23" width="12.7109375" customWidth="1"/>
    <col min="24" max="24" width="10" customWidth="1"/>
    <col min="25" max="25" width="10.28515625" customWidth="1"/>
    <col min="26" max="26" width="10.5703125" customWidth="1"/>
    <col min="27" max="27" width="10.42578125" customWidth="1"/>
    <col min="28" max="28" width="10.140625" customWidth="1"/>
    <col min="29" max="29" width="11" customWidth="1"/>
    <col min="30" max="30" width="10.5703125" customWidth="1"/>
    <col min="31" max="31" width="12" customWidth="1"/>
    <col min="32" max="32" width="11.7109375" customWidth="1"/>
  </cols>
  <sheetData>
    <row r="1" spans="2:3" ht="31.5">
      <c r="B1" s="12" t="s">
        <v>17</v>
      </c>
      <c r="C1" s="13">
        <v>87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4</v>
      </c>
    </row>
    <row r="4" spans="2:3">
      <c r="B4" s="14" t="s">
        <v>2</v>
      </c>
      <c r="C4" s="3">
        <v>337.6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337.6</v>
      </c>
    </row>
    <row r="7" spans="2:3">
      <c r="B7" s="17" t="s">
        <v>18</v>
      </c>
      <c r="C7" s="5">
        <v>3508.85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3508.85</v>
      </c>
    </row>
    <row r="10" spans="2:3">
      <c r="B10" s="20" t="s">
        <v>21</v>
      </c>
      <c r="C10" s="5">
        <v>45473.9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45473.9</v>
      </c>
    </row>
    <row r="13" spans="2:3">
      <c r="B13" s="20" t="s">
        <v>24</v>
      </c>
      <c r="C13" s="5">
        <v>45875.3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45875.3</v>
      </c>
    </row>
    <row r="16" spans="2:3">
      <c r="B16" s="17" t="s">
        <v>27</v>
      </c>
      <c r="C16" s="5">
        <v>3107.45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3107.45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10694.68</v>
      </c>
    </row>
    <row r="21" spans="2:3" ht="15.75">
      <c r="B21" s="24" t="s">
        <v>31</v>
      </c>
      <c r="C21" s="5">
        <v>1176.8599999999999</v>
      </c>
    </row>
    <row r="22" spans="2:3" ht="15.75">
      <c r="B22" s="24" t="s">
        <v>6</v>
      </c>
      <c r="C22" s="7">
        <f>24.5680319*C6</f>
        <v>8294.1675694400001</v>
      </c>
    </row>
    <row r="23" spans="2:3" ht="15.75">
      <c r="B23" s="24" t="s">
        <v>7</v>
      </c>
      <c r="C23" s="7">
        <f>11.41630614*C6</f>
        <v>3854.1449528640001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5369.5461086240002</v>
      </c>
    </row>
    <row r="26" spans="2:3" ht="15.75">
      <c r="B26" s="25" t="s">
        <v>10</v>
      </c>
      <c r="C26" s="8">
        <f>3.447602*C6</f>
        <v>1163.9104351999999</v>
      </c>
    </row>
    <row r="27" spans="2:3" ht="15.75">
      <c r="B27" s="24" t="s">
        <v>11</v>
      </c>
      <c r="C27" s="7">
        <f>2.08934144*C6</f>
        <v>705.36167014400007</v>
      </c>
    </row>
    <row r="28" spans="2:3" ht="15.75">
      <c r="B28" s="25" t="s">
        <v>12</v>
      </c>
      <c r="C28" s="8">
        <f>30.33900449*C6</f>
        <v>10242.447915824001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1948.29</v>
      </c>
    </row>
    <row r="31" spans="2:3" ht="15.75">
      <c r="B31" s="26" t="s">
        <v>13</v>
      </c>
      <c r="C31" s="7">
        <f>SUM(C20:C30)</f>
        <v>49619.568652095993</v>
      </c>
    </row>
    <row r="32" spans="2:3" ht="15.75">
      <c r="B32" s="27" t="s">
        <v>34</v>
      </c>
      <c r="C32" s="7">
        <f>C15-C31</f>
        <v>-3744.2686520959905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3" sqref="B3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88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9</v>
      </c>
    </row>
    <row r="4" spans="2:3">
      <c r="B4" s="14" t="s">
        <v>2</v>
      </c>
      <c r="C4" s="3">
        <v>315.2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315.2</v>
      </c>
    </row>
    <row r="7" spans="2:3">
      <c r="B7" s="17" t="s">
        <v>18</v>
      </c>
      <c r="C7" s="5">
        <v>24318.48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24318.48</v>
      </c>
    </row>
    <row r="10" spans="2:3">
      <c r="B10" s="20" t="s">
        <v>21</v>
      </c>
      <c r="C10" s="5">
        <v>42499.99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42499.99</v>
      </c>
    </row>
    <row r="13" spans="2:3">
      <c r="B13" s="20" t="s">
        <v>24</v>
      </c>
      <c r="C13" s="5">
        <v>39926.46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39926.46</v>
      </c>
    </row>
    <row r="16" spans="2:3">
      <c r="B16" s="17" t="s">
        <v>27</v>
      </c>
      <c r="C16" s="5">
        <v>26892.01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26892.01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3493.37</v>
      </c>
    </row>
    <row r="21" spans="2:3" ht="15.75">
      <c r="B21" s="24" t="s">
        <v>31</v>
      </c>
      <c r="C21" s="5">
        <v>236.43</v>
      </c>
    </row>
    <row r="22" spans="2:3" ht="15.75">
      <c r="B22" s="24" t="s">
        <v>6</v>
      </c>
      <c r="C22" s="7">
        <f>24.5680319*C6</f>
        <v>7743.84365488</v>
      </c>
    </row>
    <row r="23" spans="2:3" ht="15.75">
      <c r="B23" s="24" t="s">
        <v>7</v>
      </c>
      <c r="C23" s="7">
        <f>11.41630614*C6</f>
        <v>3598.4196953279998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391.989020848</v>
      </c>
    </row>
    <row r="26" spans="2:3" ht="15.75">
      <c r="B26" s="25" t="s">
        <v>10</v>
      </c>
      <c r="C26" s="8">
        <f>3.447602*C6</f>
        <v>1086.6841503999999</v>
      </c>
    </row>
    <row r="27" spans="2:3" ht="15.75">
      <c r="B27" s="24" t="s">
        <v>11</v>
      </c>
      <c r="C27" s="7">
        <f>2.08934144*C6</f>
        <v>658.56042188800006</v>
      </c>
    </row>
    <row r="28" spans="2:3" ht="15.75">
      <c r="B28" s="25" t="s">
        <v>12</v>
      </c>
      <c r="C28" s="8">
        <f>30.33900449*C6</f>
        <v>9562.8542152480004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312.44</v>
      </c>
    </row>
    <row r="31" spans="2:3" ht="15.75">
      <c r="B31" s="26" t="s">
        <v>13</v>
      </c>
      <c r="C31" s="7">
        <f>SUM(C20:C30)</f>
        <v>33254.751158592</v>
      </c>
    </row>
    <row r="32" spans="2:3" ht="15.75">
      <c r="B32" s="27" t="s">
        <v>34</v>
      </c>
      <c r="C32" s="7">
        <f>C15-C31</f>
        <v>6671.708841407999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D10" sqref="D10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89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10</v>
      </c>
    </row>
    <row r="4" spans="2:3">
      <c r="B4" s="14" t="s">
        <v>2</v>
      </c>
      <c r="C4" s="3">
        <v>336.2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336.2</v>
      </c>
    </row>
    <row r="7" spans="2:3">
      <c r="B7" s="17" t="s">
        <v>18</v>
      </c>
      <c r="C7" s="5">
        <v>3820.78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3820.78</v>
      </c>
    </row>
    <row r="10" spans="2:3">
      <c r="B10" s="20" t="s">
        <v>21</v>
      </c>
      <c r="C10" s="5">
        <v>45530.71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45530.71</v>
      </c>
    </row>
    <row r="13" spans="2:3">
      <c r="B13" s="20" t="s">
        <v>24</v>
      </c>
      <c r="C13" s="5">
        <v>44929.51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44929.51</v>
      </c>
    </row>
    <row r="16" spans="2:3">
      <c r="B16" s="17" t="s">
        <v>27</v>
      </c>
      <c r="C16" s="5">
        <v>4421.9799999999996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4421.9799999999996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1423.72</v>
      </c>
    </row>
    <row r="21" spans="2:3" ht="15.75">
      <c r="B21" s="24" t="s">
        <v>31</v>
      </c>
      <c r="C21" s="5">
        <v>612.54999999999995</v>
      </c>
    </row>
    <row r="22" spans="2:3" ht="15.75">
      <c r="B22" s="24" t="s">
        <v>6</v>
      </c>
      <c r="C22" s="7">
        <f>24.5680319*C6</f>
        <v>8259.7723247800004</v>
      </c>
    </row>
    <row r="23" spans="2:3" ht="15.75">
      <c r="B23" s="24" t="s">
        <v>7</v>
      </c>
      <c r="C23" s="7">
        <f>11.41630614*C6</f>
        <v>3838.1621242679998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418.10504063799999</v>
      </c>
    </row>
    <row r="26" spans="2:3" ht="15.75">
      <c r="B26" s="25" t="s">
        <v>10</v>
      </c>
      <c r="C26" s="8">
        <f>3.447602*C6</f>
        <v>1159.0837924</v>
      </c>
    </row>
    <row r="27" spans="2:3" ht="15.75">
      <c r="B27" s="24" t="s">
        <v>11</v>
      </c>
      <c r="C27" s="7">
        <f>2.08934144*C6</f>
        <v>702.43659212800003</v>
      </c>
    </row>
    <row r="28" spans="2:3" ht="15.75">
      <c r="B28" s="25" t="s">
        <v>12</v>
      </c>
      <c r="C28" s="8">
        <f>30.33900449*C6</f>
        <v>10199.973309538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12380.19</v>
      </c>
    </row>
    <row r="31" spans="2:3" ht="15.75">
      <c r="B31" s="26" t="s">
        <v>13</v>
      </c>
      <c r="C31" s="7">
        <f>SUM(C20:C30)</f>
        <v>45164.153183752001</v>
      </c>
    </row>
    <row r="32" spans="2:3" ht="15.75">
      <c r="B32" s="27" t="s">
        <v>34</v>
      </c>
      <c r="C32" s="7">
        <f>C15-C31</f>
        <v>-234.64318375199946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E27" sqref="E27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90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11</v>
      </c>
    </row>
    <row r="4" spans="2:3">
      <c r="B4" s="14" t="s">
        <v>2</v>
      </c>
      <c r="C4" s="3">
        <v>336.5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336.5</v>
      </c>
    </row>
    <row r="7" spans="2:3">
      <c r="B7" s="17" t="s">
        <v>18</v>
      </c>
      <c r="C7" s="5">
        <v>21166.720000000001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21166.720000000001</v>
      </c>
    </row>
    <row r="10" spans="2:3">
      <c r="B10" s="20" t="s">
        <v>21</v>
      </c>
      <c r="C10" s="5">
        <v>45406.39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45406.39</v>
      </c>
    </row>
    <row r="13" spans="2:3">
      <c r="B13" s="20" t="s">
        <v>24</v>
      </c>
      <c r="C13" s="5">
        <v>45122.94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45122.94</v>
      </c>
    </row>
    <row r="16" spans="2:3">
      <c r="B16" s="17" t="s">
        <v>27</v>
      </c>
      <c r="C16" s="5">
        <v>21450.17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21450.17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3234.83</v>
      </c>
    </row>
    <row r="21" spans="2:3" ht="15.75">
      <c r="B21" s="24" t="s">
        <v>31</v>
      </c>
      <c r="C21" s="5">
        <v>12692.54</v>
      </c>
    </row>
    <row r="22" spans="2:3" ht="15.75">
      <c r="B22" s="24" t="s">
        <v>6</v>
      </c>
      <c r="C22" s="7">
        <f>24.5680319*C6</f>
        <v>8267.14273435</v>
      </c>
    </row>
    <row r="23" spans="2:3" ht="15.75">
      <c r="B23" s="24" t="s">
        <v>7</v>
      </c>
      <c r="C23" s="7">
        <f>11.41630614*C6</f>
        <v>3841.5870161099997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4661.0781266350004</v>
      </c>
    </row>
    <row r="26" spans="2:3" ht="15.75">
      <c r="B26" s="25" t="s">
        <v>10</v>
      </c>
      <c r="C26" s="8">
        <f>3.447602*C6</f>
        <v>1160.1180729999999</v>
      </c>
    </row>
    <row r="27" spans="2:3" ht="15.75">
      <c r="B27" s="24" t="s">
        <v>11</v>
      </c>
      <c r="C27" s="7">
        <f>2.08934144*C6</f>
        <v>703.06339456000001</v>
      </c>
    </row>
    <row r="28" spans="2:3" ht="15.75">
      <c r="B28" s="25" t="s">
        <v>12</v>
      </c>
      <c r="C28" s="8">
        <f>30.33900449*C6</f>
        <v>10209.075010885001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11159.01</v>
      </c>
    </row>
    <row r="31" spans="2:3" ht="15.75">
      <c r="B31" s="26" t="s">
        <v>13</v>
      </c>
      <c r="C31" s="7">
        <f>SUM(C20:C30)</f>
        <v>62098.604355539996</v>
      </c>
    </row>
    <row r="32" spans="2:3" ht="15.75">
      <c r="B32" s="27" t="s">
        <v>34</v>
      </c>
      <c r="C32" s="7">
        <f>C15-C31</f>
        <v>-16975.664355539993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3" workbookViewId="0">
      <selection activeCell="E12" sqref="E1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12" t="s">
        <v>17</v>
      </c>
      <c r="C1" s="13">
        <v>91</v>
      </c>
    </row>
    <row r="2" spans="2:3" ht="15.75" customHeight="1">
      <c r="B2" s="14" t="s">
        <v>0</v>
      </c>
      <c r="C2" s="1" t="s">
        <v>16</v>
      </c>
    </row>
    <row r="3" spans="2:3">
      <c r="B3" s="15" t="s">
        <v>1</v>
      </c>
      <c r="C3" s="16">
        <v>12</v>
      </c>
    </row>
    <row r="4" spans="2:3">
      <c r="B4" s="14" t="s">
        <v>2</v>
      </c>
      <c r="C4" s="3">
        <v>332.9</v>
      </c>
    </row>
    <row r="5" spans="2:3">
      <c r="B5" s="14" t="s">
        <v>3</v>
      </c>
      <c r="C5" s="3"/>
    </row>
    <row r="6" spans="2:3">
      <c r="B6" s="14" t="s">
        <v>4</v>
      </c>
      <c r="C6" s="2">
        <f>SUM(C4:C5)</f>
        <v>332.9</v>
      </c>
    </row>
    <row r="7" spans="2:3">
      <c r="B7" s="17" t="s">
        <v>18</v>
      </c>
      <c r="C7" s="5">
        <v>4191.8500000000004</v>
      </c>
    </row>
    <row r="8" spans="2:3">
      <c r="B8" s="17" t="s">
        <v>19</v>
      </c>
      <c r="C8" s="18"/>
    </row>
    <row r="9" spans="2:3">
      <c r="B9" s="19" t="s">
        <v>20</v>
      </c>
      <c r="C9" s="6">
        <f>SUM(C7:C8)</f>
        <v>4191.8500000000004</v>
      </c>
    </row>
    <row r="10" spans="2:3">
      <c r="B10" s="20" t="s">
        <v>21</v>
      </c>
      <c r="C10" s="5">
        <v>44906.02</v>
      </c>
    </row>
    <row r="11" spans="2:3">
      <c r="B11" s="20" t="s">
        <v>22</v>
      </c>
      <c r="C11" s="21"/>
    </row>
    <row r="12" spans="2:3">
      <c r="B12" s="22" t="s">
        <v>23</v>
      </c>
      <c r="C12" s="4">
        <f>C10+C11</f>
        <v>44906.02</v>
      </c>
    </row>
    <row r="13" spans="2:3">
      <c r="B13" s="20" t="s">
        <v>24</v>
      </c>
      <c r="C13" s="5">
        <v>45878.03</v>
      </c>
    </row>
    <row r="14" spans="2:3">
      <c r="B14" s="20" t="s">
        <v>25</v>
      </c>
      <c r="C14" s="21"/>
    </row>
    <row r="15" spans="2:3">
      <c r="B15" s="22" t="s">
        <v>26</v>
      </c>
      <c r="C15" s="5">
        <f>C13+C14</f>
        <v>45878.03</v>
      </c>
    </row>
    <row r="16" spans="2:3">
      <c r="B16" s="17" t="s">
        <v>27</v>
      </c>
      <c r="C16" s="5">
        <v>3219.84</v>
      </c>
    </row>
    <row r="17" spans="2:3">
      <c r="B17" s="17" t="s">
        <v>28</v>
      </c>
      <c r="C17" s="18"/>
    </row>
    <row r="18" spans="2:3">
      <c r="B18" s="19" t="s">
        <v>29</v>
      </c>
      <c r="C18" s="6">
        <f>SUM(C16:C17)</f>
        <v>3219.84</v>
      </c>
    </row>
    <row r="19" spans="2:3" ht="15.75">
      <c r="B19" s="23" t="s">
        <v>5</v>
      </c>
      <c r="C19" s="18"/>
    </row>
    <row r="20" spans="2:3" ht="15.75">
      <c r="B20" s="24" t="s">
        <v>30</v>
      </c>
      <c r="C20" s="5">
        <v>2795.61</v>
      </c>
    </row>
    <row r="21" spans="2:3" ht="15.75">
      <c r="B21" s="24" t="s">
        <v>31</v>
      </c>
      <c r="C21" s="5">
        <v>0</v>
      </c>
    </row>
    <row r="22" spans="2:3" ht="15.75">
      <c r="B22" s="24" t="s">
        <v>6</v>
      </c>
      <c r="C22" s="7">
        <f>24.5680319*C6</f>
        <v>8178.69781951</v>
      </c>
    </row>
    <row r="23" spans="2:3" ht="15.75">
      <c r="B23" s="24" t="s">
        <v>7</v>
      </c>
      <c r="C23" s="7">
        <f>11.41630614*C6</f>
        <v>3800.4883140059997</v>
      </c>
    </row>
    <row r="24" spans="2:3" ht="15.75">
      <c r="B24" s="24" t="s">
        <v>8</v>
      </c>
      <c r="C24" s="5">
        <v>3518.39</v>
      </c>
    </row>
    <row r="25" spans="2:3" ht="15.75">
      <c r="B25" s="25" t="s">
        <v>9</v>
      </c>
      <c r="C25" s="7">
        <v>1828.201094671</v>
      </c>
    </row>
    <row r="26" spans="2:3" ht="15.75">
      <c r="B26" s="25" t="s">
        <v>10</v>
      </c>
      <c r="C26" s="8">
        <f>3.447602*C6</f>
        <v>1147.7067057999998</v>
      </c>
    </row>
    <row r="27" spans="2:3" ht="15.75">
      <c r="B27" s="24" t="s">
        <v>11</v>
      </c>
      <c r="C27" s="7">
        <f>2.08934144*C6</f>
        <v>695.54176537599994</v>
      </c>
    </row>
    <row r="28" spans="2:3" ht="15.75">
      <c r="B28" s="25" t="s">
        <v>12</v>
      </c>
      <c r="C28" s="8">
        <f>30.33900449*C6</f>
        <v>10099.854594720999</v>
      </c>
    </row>
    <row r="29" spans="2:3" ht="15.75">
      <c r="B29" s="25" t="s">
        <v>32</v>
      </c>
      <c r="C29" s="4">
        <v>2651.77</v>
      </c>
    </row>
    <row r="30" spans="2:3" ht="15.75">
      <c r="B30" s="25" t="s">
        <v>33</v>
      </c>
      <c r="C30" s="4">
        <v>5216.21</v>
      </c>
    </row>
    <row r="31" spans="2:3" ht="15.75">
      <c r="B31" s="26" t="s">
        <v>13</v>
      </c>
      <c r="C31" s="7">
        <f>SUM(C20:C30)</f>
        <v>39932.470294083992</v>
      </c>
    </row>
    <row r="32" spans="2:3" ht="15.75">
      <c r="B32" s="27" t="s">
        <v>34</v>
      </c>
      <c r="C32" s="7">
        <f>C15-C31</f>
        <v>5945.5597059160064</v>
      </c>
    </row>
    <row r="33" spans="2:3">
      <c r="B33" s="28"/>
      <c r="C33" s="29"/>
    </row>
    <row r="34" spans="2:3" ht="15.75">
      <c r="B34" s="30" t="s">
        <v>35</v>
      </c>
      <c r="C34" s="29"/>
    </row>
    <row r="35" spans="2:3" ht="15.75">
      <c r="B35" s="30" t="s">
        <v>36</v>
      </c>
      <c r="C35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пио1</vt:lpstr>
      <vt:lpstr>пио2</vt:lpstr>
      <vt:lpstr>пио3</vt:lpstr>
      <vt:lpstr>пио4</vt:lpstr>
      <vt:lpstr>пио9</vt:lpstr>
      <vt:lpstr>пио10</vt:lpstr>
      <vt:lpstr>пио11</vt:lpstr>
      <vt:lpstr>пио12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2018-03-23T03:59:13Z</dcterms:modified>
</cp:coreProperties>
</file>