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3"/>
  </bookViews>
  <sheets>
    <sheet name="над1" sheetId="2" r:id="rId1"/>
    <sheet name="над2" sheetId="3" r:id="rId2"/>
    <sheet name="над3" sheetId="4" r:id="rId3"/>
    <sheet name="над4" sheetId="5" r:id="rId4"/>
  </sheets>
  <calcPr calcId="125725"/>
</workbook>
</file>

<file path=xl/calcChain.xml><?xml version="1.0" encoding="utf-8"?>
<calcChain xmlns="http://schemas.openxmlformats.org/spreadsheetml/2006/main">
  <c r="C18" i="5"/>
  <c r="C15"/>
  <c r="C12"/>
  <c r="C9"/>
  <c r="C6"/>
  <c r="C28" s="1"/>
  <c r="C18" i="4"/>
  <c r="C15"/>
  <c r="C12"/>
  <c r="C9"/>
  <c r="C6"/>
  <c r="C28" s="1"/>
  <c r="C18" i="3"/>
  <c r="C15"/>
  <c r="C12"/>
  <c r="C9"/>
  <c r="C6"/>
  <c r="C28" s="1"/>
  <c r="C18" i="2"/>
  <c r="C15"/>
  <c r="C12"/>
  <c r="C9"/>
  <c r="C6"/>
  <c r="C28" s="1"/>
  <c r="C23" i="5" l="1"/>
  <c r="C27"/>
  <c r="C22"/>
  <c r="C31" s="1"/>
  <c r="C32" s="1"/>
  <c r="C26"/>
  <c r="C23" i="4"/>
  <c r="C27"/>
  <c r="C22"/>
  <c r="C31" s="1"/>
  <c r="C32" s="1"/>
  <c r="C26"/>
  <c r="C23" i="3"/>
  <c r="C27"/>
  <c r="C22"/>
  <c r="C31" s="1"/>
  <c r="C32" s="1"/>
  <c r="C26"/>
  <c r="C23" i="2"/>
  <c r="C27"/>
  <c r="C22"/>
  <c r="C31" s="1"/>
  <c r="C32" s="1"/>
  <c r="C26"/>
</calcChain>
</file>

<file path=xl/sharedStrings.xml><?xml version="1.0" encoding="utf-8"?>
<sst xmlns="http://schemas.openxmlformats.org/spreadsheetml/2006/main" count="140" uniqueCount="35">
  <si>
    <t>Улица</t>
  </si>
  <si>
    <t>Дом</t>
  </si>
  <si>
    <t>Общая площадь  квартир</t>
  </si>
  <si>
    <t>Площадь юридических лиц</t>
  </si>
  <si>
    <t>Площадь всего</t>
  </si>
  <si>
    <t>Расходы</t>
  </si>
  <si>
    <t>Аварийно-диспетчерская служба</t>
  </si>
  <si>
    <t>Обслуживание придомовой территории</t>
  </si>
  <si>
    <t>Плановые работы на электрических сетях</t>
  </si>
  <si>
    <t>Транспортные расходы</t>
  </si>
  <si>
    <t>Обслуживание вентиляции</t>
  </si>
  <si>
    <t>Внутридомовое газовое обслужавание</t>
  </si>
  <si>
    <t>Административно управленческие расходы</t>
  </si>
  <si>
    <t>Израсходовано всего</t>
  </si>
  <si>
    <t>Надежды</t>
  </si>
  <si>
    <t xml:space="preserve">        Отчет  2017г.  ООО "ЭЛЕВКОН"  за содержание и ремонт общего имущества многоквартирного дома по адресу: </t>
  </si>
  <si>
    <t>Задолженность  за содержание жилых помещений на 01.01.17г.</t>
  </si>
  <si>
    <t>Задолженность  за содержание нежилых помещений (юр.лиц) на 01.01.17г.</t>
  </si>
  <si>
    <t>Всего задолженность  за содержание жилищного фонда на 01.01.17г.</t>
  </si>
  <si>
    <t>Начислено за содержание и ремонт жилых помещений</t>
  </si>
  <si>
    <t>Начислено за содержание и ремонт нежилых помещений (юр.лицам)</t>
  </si>
  <si>
    <t>Всего начислено за содержание и ремонт жилищного фонда</t>
  </si>
  <si>
    <t>Оплачено за содержание и ремонт жилых помещений</t>
  </si>
  <si>
    <t>Оплачено за содержание и ремонт нежилых помещений (юр.лицами)</t>
  </si>
  <si>
    <t>Всего оплачено за содержание и ремонт жилищного фонда</t>
  </si>
  <si>
    <t>Задолженность за содержание жилых помещенийна 01.01.18г.</t>
  </si>
  <si>
    <t>Задолженность  за содержание нежилых помещений (юр.лиц) на 01.01.18г.</t>
  </si>
  <si>
    <t>Всего задолженность  за содержание жилищного фонда на 01.01.18г.</t>
  </si>
  <si>
    <t>Обслуживание инженерных сетей</t>
  </si>
  <si>
    <t>Текущий ремонт конструктивных элементов</t>
  </si>
  <si>
    <t>Обслуживание общедомовых приборов учета</t>
  </si>
  <si>
    <t>Коммунальные ресурсы на общедомовые нужды</t>
  </si>
  <si>
    <t xml:space="preserve">Результат, оплата-расход (экономия / -перерасход)                 </t>
  </si>
  <si>
    <t>23.03.2018года</t>
  </si>
  <si>
    <t>Генеральный директор   _______________В.И. Гримайло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</si>
</sst>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>
      <alignment horizontal="right" vertical="top" wrapText="1"/>
    </xf>
    <xf numFmtId="0" fontId="11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/>
    <xf numFmtId="0" fontId="2" fillId="2" borderId="1" xfId="0" applyFont="1" applyFill="1" applyBorder="1" applyAlignment="1"/>
    <xf numFmtId="0" fontId="2" fillId="3" borderId="1" xfId="0" applyFont="1" applyFill="1" applyBorder="1" applyAlignment="1"/>
    <xf numFmtId="2" fontId="2" fillId="0" borderId="1" xfId="0" applyNumberFormat="1" applyFont="1" applyBorder="1" applyAlignment="1"/>
    <xf numFmtId="2" fontId="2" fillId="3" borderId="1" xfId="1" applyNumberFormat="1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center" wrapText="1"/>
    </xf>
    <xf numFmtId="0" fontId="1" fillId="0" borderId="0" xfId="0" applyFont="1" applyBorder="1" applyAlignment="1"/>
    <xf numFmtId="0" fontId="5" fillId="0" borderId="0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5" fillId="2" borderId="1" xfId="0" applyFont="1" applyFill="1" applyBorder="1" applyAlignment="1">
      <alignment horizontal="left"/>
    </xf>
    <xf numFmtId="0" fontId="8" fillId="3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8" fillId="0" borderId="1" xfId="0" applyFont="1" applyBorder="1" applyAlignment="1"/>
    <xf numFmtId="0" fontId="4" fillId="2" borderId="1" xfId="0" applyFont="1" applyFill="1" applyBorder="1" applyAlignment="1">
      <alignment horizontal="left"/>
    </xf>
    <xf numFmtId="0" fontId="9" fillId="2" borderId="1" xfId="0" applyFont="1" applyFill="1" applyBorder="1" applyAlignment="1"/>
    <xf numFmtId="0" fontId="6" fillId="2" borderId="4" xfId="0" applyFont="1" applyFill="1" applyBorder="1" applyAlignment="1"/>
    <xf numFmtId="0" fontId="10" fillId="2" borderId="4" xfId="0" applyFont="1" applyFill="1" applyBorder="1" applyAlignment="1"/>
    <xf numFmtId="0" fontId="9" fillId="2" borderId="5" xfId="0" applyFont="1" applyFill="1" applyBorder="1" applyAlignment="1"/>
    <xf numFmtId="2" fontId="10" fillId="2" borderId="1" xfId="0" applyNumberFormat="1" applyFont="1" applyFill="1" applyBorder="1" applyAlignment="1"/>
    <xf numFmtId="0" fontId="11" fillId="0" borderId="0" xfId="2" applyAlignment="1"/>
    <xf numFmtId="0" fontId="1" fillId="0" borderId="0" xfId="0" applyFont="1" applyAlignment="1"/>
    <xf numFmtId="0" fontId="6" fillId="0" borderId="0" xfId="2" applyFont="1" applyAlignment="1"/>
    <xf numFmtId="2" fontId="2" fillId="2" borderId="1" xfId="0" applyNumberFormat="1" applyFont="1" applyFill="1" applyBorder="1" applyAlignment="1"/>
    <xf numFmtId="0" fontId="2" fillId="0" borderId="3" xfId="0" applyFont="1" applyBorder="1" applyAlignment="1">
      <alignment horizontal="right"/>
    </xf>
  </cellXfs>
  <cellStyles count="3">
    <cellStyle name="Итоги" xfId="1"/>
    <cellStyle name="Обычный" xfId="0" builtinId="0"/>
    <cellStyle name="Обычный 6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35"/>
  <sheetViews>
    <sheetView topLeftCell="A19" workbookViewId="0">
      <selection activeCell="D36" sqref="D36"/>
    </sheetView>
  </sheetViews>
  <sheetFormatPr defaultRowHeight="15"/>
  <cols>
    <col min="1" max="1" width="4" customWidth="1"/>
    <col min="2" max="2" width="69.140625" customWidth="1"/>
    <col min="3" max="3" width="11.140625" customWidth="1"/>
  </cols>
  <sheetData>
    <row r="1" spans="2:3" ht="31.5">
      <c r="B1" s="9" t="s">
        <v>15</v>
      </c>
      <c r="C1" s="10">
        <v>61</v>
      </c>
    </row>
    <row r="2" spans="2:3" ht="15.75" customHeight="1">
      <c r="B2" s="11" t="s">
        <v>0</v>
      </c>
      <c r="C2" s="1" t="s">
        <v>14</v>
      </c>
    </row>
    <row r="3" spans="2:3">
      <c r="B3" s="12" t="s">
        <v>1</v>
      </c>
      <c r="C3" s="13">
        <v>1</v>
      </c>
    </row>
    <row r="4" spans="2:3">
      <c r="B4" s="11" t="s">
        <v>2</v>
      </c>
      <c r="C4" s="3">
        <v>4852.3999999999996</v>
      </c>
    </row>
    <row r="5" spans="2:3">
      <c r="B5" s="11" t="s">
        <v>3</v>
      </c>
      <c r="C5" s="3">
        <v>59.3</v>
      </c>
    </row>
    <row r="6" spans="2:3">
      <c r="B6" s="11" t="s">
        <v>4</v>
      </c>
      <c r="C6" s="2">
        <f>SUM(C4:C5)</f>
        <v>4911.7</v>
      </c>
    </row>
    <row r="7" spans="2:3">
      <c r="B7" s="14" t="s">
        <v>16</v>
      </c>
      <c r="C7" s="5">
        <v>120486.16</v>
      </c>
    </row>
    <row r="8" spans="2:3">
      <c r="B8" s="14" t="s">
        <v>17</v>
      </c>
      <c r="C8" s="6">
        <v>598.34</v>
      </c>
    </row>
    <row r="9" spans="2:3">
      <c r="B9" s="16" t="s">
        <v>18</v>
      </c>
      <c r="C9" s="6">
        <f>SUM(C7:C8)</f>
        <v>121084.5</v>
      </c>
    </row>
    <row r="10" spans="2:3">
      <c r="B10" s="17" t="s">
        <v>19</v>
      </c>
      <c r="C10" s="5">
        <v>642545.87</v>
      </c>
    </row>
    <row r="11" spans="2:3">
      <c r="B11" s="17" t="s">
        <v>20</v>
      </c>
      <c r="C11" s="4">
        <v>7751.5</v>
      </c>
    </row>
    <row r="12" spans="2:3">
      <c r="B12" s="19" t="s">
        <v>21</v>
      </c>
      <c r="C12" s="4">
        <f>C10+C11</f>
        <v>650297.37</v>
      </c>
    </row>
    <row r="13" spans="2:3">
      <c r="B13" s="17" t="s">
        <v>22</v>
      </c>
      <c r="C13" s="5">
        <v>608021.42000000004</v>
      </c>
    </row>
    <row r="14" spans="2:3">
      <c r="B14" s="17" t="s">
        <v>23</v>
      </c>
      <c r="C14" s="4">
        <v>7697.66</v>
      </c>
    </row>
    <row r="15" spans="2:3">
      <c r="B15" s="19" t="s">
        <v>24</v>
      </c>
      <c r="C15" s="5">
        <f>C13+C14</f>
        <v>615719.08000000007</v>
      </c>
    </row>
    <row r="16" spans="2:3">
      <c r="B16" s="14" t="s">
        <v>25</v>
      </c>
      <c r="C16" s="5">
        <v>155010.60999999999</v>
      </c>
    </row>
    <row r="17" spans="2:3">
      <c r="B17" s="14" t="s">
        <v>26</v>
      </c>
      <c r="C17" s="6">
        <v>652.17999999999995</v>
      </c>
    </row>
    <row r="18" spans="2:3">
      <c r="B18" s="16" t="s">
        <v>27</v>
      </c>
      <c r="C18" s="6">
        <f>SUM(C16:C17)</f>
        <v>155662.78999999998</v>
      </c>
    </row>
    <row r="19" spans="2:3" ht="15.75">
      <c r="B19" s="20" t="s">
        <v>5</v>
      </c>
      <c r="C19" s="15"/>
    </row>
    <row r="20" spans="2:3" ht="15.75">
      <c r="B20" s="21" t="s">
        <v>28</v>
      </c>
      <c r="C20" s="28">
        <v>278918.7</v>
      </c>
    </row>
    <row r="21" spans="2:3" ht="15.75">
      <c r="B21" s="21" t="s">
        <v>29</v>
      </c>
      <c r="C21" s="5">
        <v>15658.03</v>
      </c>
    </row>
    <row r="22" spans="2:3" ht="15.75">
      <c r="B22" s="21" t="s">
        <v>6</v>
      </c>
      <c r="C22" s="7">
        <f>24.5680319*C6</f>
        <v>120670.80228323</v>
      </c>
    </row>
    <row r="23" spans="2:3" ht="15.75">
      <c r="B23" s="21" t="s">
        <v>7</v>
      </c>
      <c r="C23" s="7">
        <f>11.41630614*C6</f>
        <v>56073.470867837998</v>
      </c>
    </row>
    <row r="24" spans="2:3" ht="15.75">
      <c r="B24" s="21" t="s">
        <v>8</v>
      </c>
      <c r="C24" s="5">
        <v>25524.080000000002</v>
      </c>
    </row>
    <row r="25" spans="2:3" ht="15.75">
      <c r="B25" s="22" t="s">
        <v>9</v>
      </c>
      <c r="C25" s="7">
        <v>16714.788304883001</v>
      </c>
    </row>
    <row r="26" spans="2:3" ht="15.75">
      <c r="B26" s="22" t="s">
        <v>10</v>
      </c>
      <c r="C26" s="8">
        <f>3.447602*C6</f>
        <v>16933.586743399999</v>
      </c>
    </row>
    <row r="27" spans="2:3" ht="15.75">
      <c r="B27" s="21" t="s">
        <v>11</v>
      </c>
      <c r="C27" s="7">
        <f>2.08934144*C6</f>
        <v>10262.218350847999</v>
      </c>
    </row>
    <row r="28" spans="2:3" ht="15.75">
      <c r="B28" s="22" t="s">
        <v>12</v>
      </c>
      <c r="C28" s="8">
        <f>30.33900449*C6</f>
        <v>149016.08835353301</v>
      </c>
    </row>
    <row r="29" spans="2:3" ht="15.75">
      <c r="B29" s="22" t="s">
        <v>30</v>
      </c>
      <c r="C29" s="4">
        <v>33009.729999999996</v>
      </c>
    </row>
    <row r="30" spans="2:3" ht="15.75">
      <c r="B30" s="22" t="s">
        <v>31</v>
      </c>
      <c r="C30" s="4">
        <v>110358.1</v>
      </c>
    </row>
    <row r="31" spans="2:3" ht="15.75">
      <c r="B31" s="23" t="s">
        <v>13</v>
      </c>
      <c r="C31" s="7">
        <f>SUM(C20:C30)</f>
        <v>833139.59490373207</v>
      </c>
    </row>
    <row r="32" spans="2:3" ht="15.75">
      <c r="B32" s="24" t="s">
        <v>32</v>
      </c>
      <c r="C32" s="7">
        <f>C15-C31</f>
        <v>-217420.51490373199</v>
      </c>
    </row>
    <row r="33" spans="2:3">
      <c r="B33" s="25"/>
      <c r="C33" s="26"/>
    </row>
    <row r="34" spans="2:3" ht="15.75">
      <c r="B34" s="27" t="s">
        <v>33</v>
      </c>
      <c r="C34" s="26"/>
    </row>
    <row r="35" spans="2:3" ht="15.75">
      <c r="B35" s="27" t="s">
        <v>34</v>
      </c>
      <c r="C35" s="26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C35"/>
  <sheetViews>
    <sheetView workbookViewId="0">
      <selection activeCell="C1" sqref="C1:C32"/>
    </sheetView>
  </sheetViews>
  <sheetFormatPr defaultRowHeight="15"/>
  <cols>
    <col min="1" max="1" width="4" customWidth="1"/>
    <col min="2" max="2" width="69.140625" customWidth="1"/>
    <col min="3" max="3" width="11.140625" customWidth="1"/>
  </cols>
  <sheetData>
    <row r="1" spans="2:3" ht="31.5">
      <c r="B1" s="9" t="s">
        <v>15</v>
      </c>
      <c r="C1" s="10">
        <v>62</v>
      </c>
    </row>
    <row r="2" spans="2:3" ht="15.75" customHeight="1">
      <c r="B2" s="11" t="s">
        <v>0</v>
      </c>
      <c r="C2" s="1" t="s">
        <v>14</v>
      </c>
    </row>
    <row r="3" spans="2:3">
      <c r="B3" s="12" t="s">
        <v>1</v>
      </c>
      <c r="C3" s="13">
        <v>2</v>
      </c>
    </row>
    <row r="4" spans="2:3">
      <c r="B4" s="11" t="s">
        <v>2</v>
      </c>
      <c r="C4" s="3">
        <v>3191.2</v>
      </c>
    </row>
    <row r="5" spans="2:3">
      <c r="B5" s="11" t="s">
        <v>3</v>
      </c>
      <c r="C5" s="3"/>
    </row>
    <row r="6" spans="2:3">
      <c r="B6" s="11" t="s">
        <v>4</v>
      </c>
      <c r="C6" s="2">
        <f>SUM(C4:C5)</f>
        <v>3191.2</v>
      </c>
    </row>
    <row r="7" spans="2:3">
      <c r="B7" s="14" t="s">
        <v>16</v>
      </c>
      <c r="C7" s="5">
        <v>106697.84</v>
      </c>
    </row>
    <row r="8" spans="2:3">
      <c r="B8" s="14" t="s">
        <v>17</v>
      </c>
      <c r="C8" s="15"/>
    </row>
    <row r="9" spans="2:3">
      <c r="B9" s="16" t="s">
        <v>18</v>
      </c>
      <c r="C9" s="6">
        <f>SUM(C7:C8)</f>
        <v>106697.84</v>
      </c>
    </row>
    <row r="10" spans="2:3">
      <c r="B10" s="17" t="s">
        <v>19</v>
      </c>
      <c r="C10" s="5">
        <v>426498.77</v>
      </c>
    </row>
    <row r="11" spans="2:3">
      <c r="B11" s="17" t="s">
        <v>20</v>
      </c>
      <c r="C11" s="18"/>
    </row>
    <row r="12" spans="2:3">
      <c r="B12" s="19" t="s">
        <v>21</v>
      </c>
      <c r="C12" s="4">
        <f>C10+C11</f>
        <v>426498.77</v>
      </c>
    </row>
    <row r="13" spans="2:3">
      <c r="B13" s="17" t="s">
        <v>22</v>
      </c>
      <c r="C13" s="5">
        <v>388914.64</v>
      </c>
    </row>
    <row r="14" spans="2:3">
      <c r="B14" s="17" t="s">
        <v>23</v>
      </c>
      <c r="C14" s="18"/>
    </row>
    <row r="15" spans="2:3">
      <c r="B15" s="19" t="s">
        <v>24</v>
      </c>
      <c r="C15" s="5">
        <f>C13+C14</f>
        <v>388914.64</v>
      </c>
    </row>
    <row r="16" spans="2:3">
      <c r="B16" s="14" t="s">
        <v>25</v>
      </c>
      <c r="C16" s="5">
        <v>144281.97</v>
      </c>
    </row>
    <row r="17" spans="2:3">
      <c r="B17" s="14" t="s">
        <v>26</v>
      </c>
      <c r="C17" s="15"/>
    </row>
    <row r="18" spans="2:3">
      <c r="B18" s="16" t="s">
        <v>27</v>
      </c>
      <c r="C18" s="6">
        <f>SUM(C16:C17)</f>
        <v>144281.97</v>
      </c>
    </row>
    <row r="19" spans="2:3" ht="15.75">
      <c r="B19" s="20" t="s">
        <v>5</v>
      </c>
      <c r="C19" s="15"/>
    </row>
    <row r="20" spans="2:3" ht="15.75">
      <c r="B20" s="21" t="s">
        <v>28</v>
      </c>
      <c r="C20" s="5">
        <v>102934.59</v>
      </c>
    </row>
    <row r="21" spans="2:3" ht="15.75">
      <c r="B21" s="21" t="s">
        <v>29</v>
      </c>
      <c r="C21" s="5">
        <v>13439.97</v>
      </c>
    </row>
    <row r="22" spans="2:3" ht="15.75">
      <c r="B22" s="21" t="s">
        <v>6</v>
      </c>
      <c r="C22" s="7">
        <f>24.5680319*C6</f>
        <v>78401.503399280002</v>
      </c>
    </row>
    <row r="23" spans="2:3" ht="15.75">
      <c r="B23" s="21" t="s">
        <v>7</v>
      </c>
      <c r="C23" s="7">
        <f>11.41630614*C6</f>
        <v>36431.716153967995</v>
      </c>
    </row>
    <row r="24" spans="2:3" ht="15.75">
      <c r="B24" s="21" t="s">
        <v>8</v>
      </c>
      <c r="C24" s="5">
        <v>16353.07</v>
      </c>
    </row>
    <row r="25" spans="2:3" ht="15.75">
      <c r="B25" s="22" t="s">
        <v>9</v>
      </c>
      <c r="C25" s="7">
        <v>20939.040112088001</v>
      </c>
    </row>
    <row r="26" spans="2:3" ht="15.75">
      <c r="B26" s="22" t="s">
        <v>10</v>
      </c>
      <c r="C26" s="8">
        <f>3.447602*C6</f>
        <v>11001.987502399999</v>
      </c>
    </row>
    <row r="27" spans="2:3" ht="15.75">
      <c r="B27" s="21" t="s">
        <v>11</v>
      </c>
      <c r="C27" s="7">
        <f>2.08934144*C6</f>
        <v>6667.5064033279996</v>
      </c>
    </row>
    <row r="28" spans="2:3" ht="15.75">
      <c r="B28" s="22" t="s">
        <v>12</v>
      </c>
      <c r="C28" s="8">
        <f>30.33900449*C6</f>
        <v>96817.831128488004</v>
      </c>
    </row>
    <row r="29" spans="2:3" ht="15.75">
      <c r="B29" s="22" t="s">
        <v>30</v>
      </c>
      <c r="C29" s="4">
        <v>33009.729999999996</v>
      </c>
    </row>
    <row r="30" spans="2:3" ht="15.75">
      <c r="B30" s="22" t="s">
        <v>31</v>
      </c>
      <c r="C30" s="4">
        <v>72711.150000000009</v>
      </c>
    </row>
    <row r="31" spans="2:3" ht="15.75">
      <c r="B31" s="23" t="s">
        <v>13</v>
      </c>
      <c r="C31" s="7">
        <f>SUM(C20:C30)</f>
        <v>488708.09469955205</v>
      </c>
    </row>
    <row r="32" spans="2:3" ht="15.75">
      <c r="B32" s="24" t="s">
        <v>32</v>
      </c>
      <c r="C32" s="7">
        <f>C15-C31</f>
        <v>-99793.454699552036</v>
      </c>
    </row>
    <row r="33" spans="2:3">
      <c r="B33" s="25"/>
      <c r="C33" s="26"/>
    </row>
    <row r="34" spans="2:3" ht="15.75">
      <c r="B34" s="27" t="s">
        <v>33</v>
      </c>
      <c r="C34" s="26"/>
    </row>
    <row r="35" spans="2:3" ht="15.75">
      <c r="B35" s="27" t="s">
        <v>34</v>
      </c>
      <c r="C35" s="26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C35"/>
  <sheetViews>
    <sheetView workbookViewId="0">
      <selection activeCell="B3" sqref="B3"/>
    </sheetView>
  </sheetViews>
  <sheetFormatPr defaultRowHeight="15"/>
  <cols>
    <col min="1" max="1" width="4" customWidth="1"/>
    <col min="2" max="2" width="69.140625" customWidth="1"/>
    <col min="3" max="3" width="11.140625" customWidth="1"/>
  </cols>
  <sheetData>
    <row r="1" spans="2:3" ht="31.5">
      <c r="B1" s="9" t="s">
        <v>15</v>
      </c>
      <c r="C1" s="10">
        <v>63</v>
      </c>
    </row>
    <row r="2" spans="2:3" ht="15.75" customHeight="1">
      <c r="B2" s="11" t="s">
        <v>0</v>
      </c>
      <c r="C2" s="1" t="s">
        <v>14</v>
      </c>
    </row>
    <row r="3" spans="2:3">
      <c r="B3" s="12" t="s">
        <v>1</v>
      </c>
      <c r="C3" s="29">
        <v>3</v>
      </c>
    </row>
    <row r="4" spans="2:3">
      <c r="B4" s="11" t="s">
        <v>2</v>
      </c>
      <c r="C4" s="3">
        <v>4820.5</v>
      </c>
    </row>
    <row r="5" spans="2:3">
      <c r="B5" s="11" t="s">
        <v>3</v>
      </c>
      <c r="C5" s="3">
        <v>31</v>
      </c>
    </row>
    <row r="6" spans="2:3">
      <c r="B6" s="11" t="s">
        <v>4</v>
      </c>
      <c r="C6" s="2">
        <f>SUM(C4:C5)</f>
        <v>4851.5</v>
      </c>
    </row>
    <row r="7" spans="2:3">
      <c r="B7" s="14" t="s">
        <v>16</v>
      </c>
      <c r="C7" s="5">
        <v>71190.16</v>
      </c>
    </row>
    <row r="8" spans="2:3">
      <c r="B8" s="14" t="s">
        <v>17</v>
      </c>
      <c r="C8" s="6">
        <v>887.23</v>
      </c>
    </row>
    <row r="9" spans="2:3">
      <c r="B9" s="16" t="s">
        <v>18</v>
      </c>
      <c r="C9" s="6">
        <f>SUM(C7:C8)</f>
        <v>72077.39</v>
      </c>
    </row>
    <row r="10" spans="2:3">
      <c r="B10" s="17" t="s">
        <v>19</v>
      </c>
      <c r="C10" s="5">
        <v>639213.66</v>
      </c>
    </row>
    <row r="11" spans="2:3">
      <c r="B11" s="17" t="s">
        <v>20</v>
      </c>
      <c r="C11" s="4">
        <v>4053.36</v>
      </c>
    </row>
    <row r="12" spans="2:3">
      <c r="B12" s="19" t="s">
        <v>21</v>
      </c>
      <c r="C12" s="4">
        <f>C10+C11</f>
        <v>643267.02</v>
      </c>
    </row>
    <row r="13" spans="2:3">
      <c r="B13" s="17" t="s">
        <v>22</v>
      </c>
      <c r="C13" s="5">
        <v>601378.94999999995</v>
      </c>
    </row>
    <row r="14" spans="2:3">
      <c r="B14" s="17" t="s">
        <v>23</v>
      </c>
      <c r="C14" s="4">
        <v>4736.95</v>
      </c>
    </row>
    <row r="15" spans="2:3">
      <c r="B15" s="19" t="s">
        <v>24</v>
      </c>
      <c r="C15" s="5">
        <f>C13+C14</f>
        <v>606115.89999999991</v>
      </c>
    </row>
    <row r="16" spans="2:3">
      <c r="B16" s="14" t="s">
        <v>25</v>
      </c>
      <c r="C16" s="5">
        <v>109024.87</v>
      </c>
    </row>
    <row r="17" spans="2:3">
      <c r="B17" s="14" t="s">
        <v>26</v>
      </c>
      <c r="C17" s="6">
        <v>203.64</v>
      </c>
    </row>
    <row r="18" spans="2:3">
      <c r="B18" s="16" t="s">
        <v>27</v>
      </c>
      <c r="C18" s="6">
        <f>SUM(C16:C17)</f>
        <v>109228.51</v>
      </c>
    </row>
    <row r="19" spans="2:3" ht="15.75">
      <c r="B19" s="20" t="s">
        <v>5</v>
      </c>
      <c r="C19" s="15"/>
    </row>
    <row r="20" spans="2:3" ht="15.75">
      <c r="B20" s="21" t="s">
        <v>28</v>
      </c>
      <c r="C20" s="5">
        <v>175421.06</v>
      </c>
    </row>
    <row r="21" spans="2:3" ht="15.75">
      <c r="B21" s="21" t="s">
        <v>29</v>
      </c>
      <c r="C21" s="5">
        <v>84361.72</v>
      </c>
    </row>
    <row r="22" spans="2:3" ht="15.75">
      <c r="B22" s="21" t="s">
        <v>6</v>
      </c>
      <c r="C22" s="7">
        <f>24.5680319*C6</f>
        <v>119191.80676285</v>
      </c>
    </row>
    <row r="23" spans="2:3" ht="15.75">
      <c r="B23" s="21" t="s">
        <v>7</v>
      </c>
      <c r="C23" s="7">
        <f>11.41630614*C6</f>
        <v>55386.209238210002</v>
      </c>
    </row>
    <row r="24" spans="2:3" ht="15.75">
      <c r="B24" s="21" t="s">
        <v>8</v>
      </c>
      <c r="C24" s="5">
        <v>25524.080000000002</v>
      </c>
    </row>
    <row r="25" spans="2:3" ht="15.75">
      <c r="B25" s="22" t="s">
        <v>9</v>
      </c>
      <c r="C25" s="7">
        <v>28660.622381485002</v>
      </c>
    </row>
    <row r="26" spans="2:3" ht="15.75">
      <c r="B26" s="22" t="s">
        <v>10</v>
      </c>
      <c r="C26" s="8">
        <f>3.447602*C6</f>
        <v>16726.041103</v>
      </c>
    </row>
    <row r="27" spans="2:3" ht="15.75">
      <c r="B27" s="21" t="s">
        <v>11</v>
      </c>
      <c r="C27" s="7">
        <f>2.08934144*C6</f>
        <v>10136.439996160001</v>
      </c>
    </row>
    <row r="28" spans="2:3" ht="15.75">
      <c r="B28" s="22" t="s">
        <v>12</v>
      </c>
      <c r="C28" s="8">
        <f>30.33900449*C6</f>
        <v>147189.68028323501</v>
      </c>
    </row>
    <row r="29" spans="2:3" ht="15.75">
      <c r="B29" s="22" t="s">
        <v>30</v>
      </c>
      <c r="C29" s="4">
        <v>33009.729999999996</v>
      </c>
    </row>
    <row r="30" spans="2:3" ht="15.75">
      <c r="B30" s="22" t="s">
        <v>31</v>
      </c>
      <c r="C30" s="4">
        <v>25984.16</v>
      </c>
    </row>
    <row r="31" spans="2:3" ht="15.75">
      <c r="B31" s="23" t="s">
        <v>13</v>
      </c>
      <c r="C31" s="7">
        <f>SUM(C20:C30)</f>
        <v>721591.54976494005</v>
      </c>
    </row>
    <row r="32" spans="2:3" ht="15.75">
      <c r="B32" s="24" t="s">
        <v>32</v>
      </c>
      <c r="C32" s="7">
        <f>C15-C31</f>
        <v>-115475.64976494014</v>
      </c>
    </row>
    <row r="33" spans="2:3">
      <c r="B33" s="25"/>
      <c r="C33" s="26"/>
    </row>
    <row r="34" spans="2:3" ht="15.75">
      <c r="B34" s="27" t="s">
        <v>33</v>
      </c>
      <c r="C34" s="26"/>
    </row>
    <row r="35" spans="2:3" ht="15.75">
      <c r="B35" s="27" t="s">
        <v>34</v>
      </c>
      <c r="C35" s="26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C35"/>
  <sheetViews>
    <sheetView tabSelected="1" workbookViewId="0">
      <selection activeCell="D16" sqref="D16"/>
    </sheetView>
  </sheetViews>
  <sheetFormatPr defaultRowHeight="15"/>
  <cols>
    <col min="1" max="1" width="4" customWidth="1"/>
    <col min="2" max="2" width="69.140625" customWidth="1"/>
    <col min="3" max="3" width="11.140625" customWidth="1"/>
  </cols>
  <sheetData>
    <row r="1" spans="2:3" ht="31.5">
      <c r="B1" s="9" t="s">
        <v>15</v>
      </c>
      <c r="C1" s="10">
        <v>64</v>
      </c>
    </row>
    <row r="2" spans="2:3" ht="15.75" customHeight="1">
      <c r="B2" s="11" t="s">
        <v>0</v>
      </c>
      <c r="C2" s="1" t="s">
        <v>14</v>
      </c>
    </row>
    <row r="3" spans="2:3">
      <c r="B3" s="12" t="s">
        <v>1</v>
      </c>
      <c r="C3" s="13">
        <v>4</v>
      </c>
    </row>
    <row r="4" spans="2:3">
      <c r="B4" s="11" t="s">
        <v>2</v>
      </c>
      <c r="C4" s="3">
        <v>3198.8</v>
      </c>
    </row>
    <row r="5" spans="2:3">
      <c r="B5" s="11" t="s">
        <v>3</v>
      </c>
      <c r="C5" s="3"/>
    </row>
    <row r="6" spans="2:3">
      <c r="B6" s="11" t="s">
        <v>4</v>
      </c>
      <c r="C6" s="2">
        <f>SUM(C4:C5)</f>
        <v>3198.8</v>
      </c>
    </row>
    <row r="7" spans="2:3">
      <c r="B7" s="14" t="s">
        <v>16</v>
      </c>
      <c r="C7" s="5">
        <v>170390.23</v>
      </c>
    </row>
    <row r="8" spans="2:3">
      <c r="B8" s="14" t="s">
        <v>17</v>
      </c>
      <c r="C8" s="15"/>
    </row>
    <row r="9" spans="2:3">
      <c r="B9" s="16" t="s">
        <v>18</v>
      </c>
      <c r="C9" s="6">
        <f>SUM(C7:C8)</f>
        <v>170390.23</v>
      </c>
    </row>
    <row r="10" spans="2:3">
      <c r="B10" s="17" t="s">
        <v>19</v>
      </c>
      <c r="C10" s="5">
        <v>423761.46</v>
      </c>
    </row>
    <row r="11" spans="2:3">
      <c r="B11" s="17" t="s">
        <v>20</v>
      </c>
      <c r="C11" s="18"/>
    </row>
    <row r="12" spans="2:3">
      <c r="B12" s="19" t="s">
        <v>21</v>
      </c>
      <c r="C12" s="4">
        <f>C10+C11</f>
        <v>423761.46</v>
      </c>
    </row>
    <row r="13" spans="2:3">
      <c r="B13" s="17" t="s">
        <v>22</v>
      </c>
      <c r="C13" s="5">
        <v>354834.23</v>
      </c>
    </row>
    <row r="14" spans="2:3">
      <c r="B14" s="17" t="s">
        <v>23</v>
      </c>
      <c r="C14" s="18"/>
    </row>
    <row r="15" spans="2:3">
      <c r="B15" s="19" t="s">
        <v>24</v>
      </c>
      <c r="C15" s="5">
        <f>C13+C14</f>
        <v>354834.23</v>
      </c>
    </row>
    <row r="16" spans="2:3">
      <c r="B16" s="14" t="s">
        <v>25</v>
      </c>
      <c r="C16" s="5">
        <v>239317.46</v>
      </c>
    </row>
    <row r="17" spans="2:3">
      <c r="B17" s="14" t="s">
        <v>26</v>
      </c>
      <c r="C17" s="15"/>
    </row>
    <row r="18" spans="2:3">
      <c r="B18" s="16" t="s">
        <v>27</v>
      </c>
      <c r="C18" s="6">
        <f>SUM(C16:C17)</f>
        <v>239317.46</v>
      </c>
    </row>
    <row r="19" spans="2:3" ht="15.75">
      <c r="B19" s="20" t="s">
        <v>5</v>
      </c>
      <c r="C19" s="15"/>
    </row>
    <row r="20" spans="2:3" ht="15.75">
      <c r="B20" s="21" t="s">
        <v>28</v>
      </c>
      <c r="C20" s="5">
        <v>67528.52</v>
      </c>
    </row>
    <row r="21" spans="2:3" ht="15.75">
      <c r="B21" s="21" t="s">
        <v>29</v>
      </c>
      <c r="C21" s="5">
        <v>110804.82</v>
      </c>
    </row>
    <row r="22" spans="2:3" ht="15.75">
      <c r="B22" s="21" t="s">
        <v>6</v>
      </c>
      <c r="C22" s="7">
        <f>24.5680319*C6</f>
        <v>78588.220441720012</v>
      </c>
    </row>
    <row r="23" spans="2:3" ht="15.75">
      <c r="B23" s="21" t="s">
        <v>7</v>
      </c>
      <c r="C23" s="7">
        <f>11.41630614*C6</f>
        <v>36518.480080631998</v>
      </c>
    </row>
    <row r="24" spans="2:3" ht="15.75">
      <c r="B24" s="21" t="s">
        <v>8</v>
      </c>
      <c r="C24" s="5">
        <v>25419.32</v>
      </c>
    </row>
    <row r="25" spans="2:3" ht="15.75">
      <c r="B25" s="22" t="s">
        <v>9</v>
      </c>
      <c r="C25" s="7">
        <v>57010.591624011999</v>
      </c>
    </row>
    <row r="26" spans="2:3" ht="15.75">
      <c r="B26" s="22" t="s">
        <v>10</v>
      </c>
      <c r="C26" s="8">
        <f>3.447602*C6</f>
        <v>11028.1892776</v>
      </c>
    </row>
    <row r="27" spans="2:3" ht="15.75">
      <c r="B27" s="21" t="s">
        <v>11</v>
      </c>
      <c r="C27" s="7">
        <f>2.08934144*C6</f>
        <v>6683.3853982720011</v>
      </c>
    </row>
    <row r="28" spans="2:3" ht="15.75">
      <c r="B28" s="22" t="s">
        <v>12</v>
      </c>
      <c r="C28" s="8">
        <f>30.33900449*C6</f>
        <v>97048.407562612003</v>
      </c>
    </row>
    <row r="29" spans="2:3" ht="15.75">
      <c r="B29" s="22" t="s">
        <v>30</v>
      </c>
      <c r="C29" s="4">
        <v>33009.729999999996</v>
      </c>
    </row>
    <row r="30" spans="2:3" ht="15.75">
      <c r="B30" s="22" t="s">
        <v>31</v>
      </c>
      <c r="C30" s="4">
        <v>57240.45</v>
      </c>
    </row>
    <row r="31" spans="2:3" ht="15.75">
      <c r="B31" s="23" t="s">
        <v>13</v>
      </c>
      <c r="C31" s="7">
        <f>SUM(C20:C30)</f>
        <v>580880.11438484793</v>
      </c>
    </row>
    <row r="32" spans="2:3" ht="15.75">
      <c r="B32" s="24" t="s">
        <v>32</v>
      </c>
      <c r="C32" s="7">
        <f>C15-C31</f>
        <v>-226045.88438484794</v>
      </c>
    </row>
    <row r="33" spans="2:3">
      <c r="B33" s="25"/>
      <c r="C33" s="26"/>
    </row>
    <row r="34" spans="2:3" ht="15.75">
      <c r="B34" s="27" t="s">
        <v>33</v>
      </c>
      <c r="C34" s="26"/>
    </row>
    <row r="35" spans="2:3" ht="15.75">
      <c r="B35" s="27" t="s">
        <v>34</v>
      </c>
      <c r="C35" s="2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над1</vt:lpstr>
      <vt:lpstr>над2</vt:lpstr>
      <vt:lpstr>над3</vt:lpstr>
      <vt:lpstr>над4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2018-03-22T11:27:37Z</dcterms:modified>
</cp:coreProperties>
</file>