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85" windowHeight="7980" firstSheet="10" activeTab="23"/>
  </bookViews>
  <sheets>
    <sheet name="м1" sheetId="2" r:id="rId1"/>
    <sheet name="м1а" sheetId="3" r:id="rId2"/>
    <sheet name="м1б" sheetId="4" r:id="rId3"/>
    <sheet name="м3" sheetId="5" r:id="rId4"/>
    <sheet name="м3а" sheetId="6" r:id="rId5"/>
    <sheet name="м3б" sheetId="7" r:id="rId6"/>
    <sheet name="м5" sheetId="8" r:id="rId7"/>
    <sheet name="м6" sheetId="9" r:id="rId8"/>
    <sheet name="м6а" sheetId="10" r:id="rId9"/>
    <sheet name="м7" sheetId="11" r:id="rId10"/>
    <sheet name="м9" sheetId="12" r:id="rId11"/>
    <sheet name="м11" sheetId="13" r:id="rId12"/>
    <sheet name="м13" sheetId="14" r:id="rId13"/>
    <sheet name="м15" sheetId="15" r:id="rId14"/>
    <sheet name="м17" sheetId="16" r:id="rId15"/>
    <sheet name="м19" sheetId="17" r:id="rId16"/>
    <sheet name="м21" sheetId="18" r:id="rId17"/>
    <sheet name="м21а" sheetId="19" r:id="rId18"/>
    <sheet name="м22" sheetId="20" r:id="rId19"/>
    <sheet name="м23" sheetId="21" r:id="rId20"/>
    <sheet name="м24" sheetId="22" r:id="rId21"/>
    <sheet name="м25" sheetId="23" r:id="rId22"/>
    <sheet name="м26" sheetId="24" r:id="rId23"/>
    <sheet name="м27" sheetId="25" r:id="rId24"/>
  </sheets>
  <calcPr calcId="125725"/>
</workbook>
</file>

<file path=xl/calcChain.xml><?xml version="1.0" encoding="utf-8"?>
<calcChain xmlns="http://schemas.openxmlformats.org/spreadsheetml/2006/main">
  <c r="C18" i="25"/>
  <c r="C15"/>
  <c r="C12"/>
  <c r="C9"/>
  <c r="C6"/>
  <c r="C28" s="1"/>
  <c r="C18" i="24"/>
  <c r="C15"/>
  <c r="C12"/>
  <c r="C9"/>
  <c r="C6"/>
  <c r="C27" s="1"/>
  <c r="C18" i="23"/>
  <c r="C15"/>
  <c r="C12"/>
  <c r="C9"/>
  <c r="C6"/>
  <c r="C28" s="1"/>
  <c r="C18" i="22"/>
  <c r="C15"/>
  <c r="C12"/>
  <c r="C9"/>
  <c r="C6"/>
  <c r="C28" s="1"/>
  <c r="C18" i="21"/>
  <c r="C15"/>
  <c r="C12"/>
  <c r="C9"/>
  <c r="C6"/>
  <c r="C27" s="1"/>
  <c r="C28" i="20"/>
  <c r="C26"/>
  <c r="C22"/>
  <c r="C18"/>
  <c r="C15"/>
  <c r="C12"/>
  <c r="C9"/>
  <c r="C6"/>
  <c r="C27" s="1"/>
  <c r="C18" i="19"/>
  <c r="C15"/>
  <c r="C12"/>
  <c r="C9"/>
  <c r="C6"/>
  <c r="C28" s="1"/>
  <c r="C28" i="18"/>
  <c r="C26"/>
  <c r="C22"/>
  <c r="C18"/>
  <c r="C15"/>
  <c r="C12"/>
  <c r="C9"/>
  <c r="C6"/>
  <c r="C27" s="1"/>
  <c r="C28" i="17"/>
  <c r="C26"/>
  <c r="C22"/>
  <c r="C18"/>
  <c r="C15"/>
  <c r="C12"/>
  <c r="C9"/>
  <c r="C6"/>
  <c r="C27" s="1"/>
  <c r="C18" i="16"/>
  <c r="C15"/>
  <c r="C12"/>
  <c r="C9"/>
  <c r="C6"/>
  <c r="C27" s="1"/>
  <c r="C28" i="15"/>
  <c r="C26"/>
  <c r="C22"/>
  <c r="C18"/>
  <c r="C15"/>
  <c r="C12"/>
  <c r="C9"/>
  <c r="C6"/>
  <c r="C27" s="1"/>
  <c r="C18" i="14"/>
  <c r="C15"/>
  <c r="C12"/>
  <c r="C9"/>
  <c r="C6"/>
  <c r="C27" s="1"/>
  <c r="C18" i="13"/>
  <c r="C15"/>
  <c r="C12"/>
  <c r="C9"/>
  <c r="C6"/>
  <c r="C27" s="1"/>
  <c r="C18" i="12"/>
  <c r="C15"/>
  <c r="C12"/>
  <c r="C9"/>
  <c r="C6"/>
  <c r="C28" s="1"/>
  <c r="C28" i="11"/>
  <c r="C26"/>
  <c r="C22"/>
  <c r="C18"/>
  <c r="C15"/>
  <c r="C12"/>
  <c r="C9"/>
  <c r="C6"/>
  <c r="C27" s="1"/>
  <c r="C18" i="10"/>
  <c r="C15"/>
  <c r="C12"/>
  <c r="C9"/>
  <c r="C6"/>
  <c r="C28" s="1"/>
  <c r="C28" i="9"/>
  <c r="C26"/>
  <c r="C22"/>
  <c r="C18"/>
  <c r="C15"/>
  <c r="C12"/>
  <c r="C9"/>
  <c r="C6"/>
  <c r="C27" s="1"/>
  <c r="C28" i="8"/>
  <c r="C26"/>
  <c r="C22"/>
  <c r="C18"/>
  <c r="C15"/>
  <c r="C12"/>
  <c r="C9"/>
  <c r="C6"/>
  <c r="C27" s="1"/>
  <c r="C18" i="7"/>
  <c r="C15"/>
  <c r="C12"/>
  <c r="C9"/>
  <c r="C6"/>
  <c r="C28" s="1"/>
  <c r="C18" i="6"/>
  <c r="C15"/>
  <c r="C12"/>
  <c r="C9"/>
  <c r="C6"/>
  <c r="C28" s="1"/>
  <c r="C18" i="5"/>
  <c r="C15"/>
  <c r="C12"/>
  <c r="C9"/>
  <c r="C6"/>
  <c r="C28" s="1"/>
  <c r="C18" i="4"/>
  <c r="C15"/>
  <c r="C12"/>
  <c r="C9"/>
  <c r="C6"/>
  <c r="C28" s="1"/>
  <c r="C28" i="3"/>
  <c r="C26"/>
  <c r="C22"/>
  <c r="C18"/>
  <c r="C15"/>
  <c r="C12"/>
  <c r="C9"/>
  <c r="C6"/>
  <c r="C27" s="1"/>
  <c r="C18" i="2"/>
  <c r="C15"/>
  <c r="C12"/>
  <c r="C9"/>
  <c r="C6"/>
  <c r="C27" s="1"/>
  <c r="C23" i="25" l="1"/>
  <c r="C27"/>
  <c r="C22"/>
  <c r="C31" s="1"/>
  <c r="C32" s="1"/>
  <c r="C26"/>
  <c r="C22" i="24"/>
  <c r="C26"/>
  <c r="C28"/>
  <c r="C23"/>
  <c r="C23" i="23"/>
  <c r="C27"/>
  <c r="C22"/>
  <c r="C31" s="1"/>
  <c r="C32" s="1"/>
  <c r="C26"/>
  <c r="C23" i="22"/>
  <c r="C27"/>
  <c r="C22"/>
  <c r="C31" s="1"/>
  <c r="C32" s="1"/>
  <c r="C26"/>
  <c r="C22" i="21"/>
  <c r="C26"/>
  <c r="C28"/>
  <c r="C23"/>
  <c r="C31" i="20"/>
  <c r="C32" s="1"/>
  <c r="C23"/>
  <c r="C23" i="19"/>
  <c r="C27"/>
  <c r="C22"/>
  <c r="C31" s="1"/>
  <c r="C32" s="1"/>
  <c r="C26"/>
  <c r="C31" i="18"/>
  <c r="C32" s="1"/>
  <c r="C23"/>
  <c r="C31" i="17"/>
  <c r="C32" s="1"/>
  <c r="C23"/>
  <c r="C23" i="16"/>
  <c r="C22"/>
  <c r="C26"/>
  <c r="C28"/>
  <c r="C23" i="15"/>
  <c r="C31" s="1"/>
  <c r="C32" s="1"/>
  <c r="C23" i="14"/>
  <c r="C22"/>
  <c r="C26"/>
  <c r="C28"/>
  <c r="C23" i="13"/>
  <c r="C22"/>
  <c r="C26"/>
  <c r="C28"/>
  <c r="C23" i="12"/>
  <c r="C27"/>
  <c r="C22"/>
  <c r="C31" s="1"/>
  <c r="C32" s="1"/>
  <c r="C26"/>
  <c r="C31" i="11"/>
  <c r="C32" s="1"/>
  <c r="C23"/>
  <c r="C23" i="10"/>
  <c r="C27"/>
  <c r="C22"/>
  <c r="C31" s="1"/>
  <c r="C32" s="1"/>
  <c r="C26"/>
  <c r="C31" i="9"/>
  <c r="C32" s="1"/>
  <c r="C23"/>
  <c r="C31" i="8"/>
  <c r="C32" s="1"/>
  <c r="C23"/>
  <c r="C23" i="7"/>
  <c r="C27"/>
  <c r="C22"/>
  <c r="C31" s="1"/>
  <c r="C32" s="1"/>
  <c r="C26"/>
  <c r="C23" i="6"/>
  <c r="C27"/>
  <c r="C22"/>
  <c r="C31" s="1"/>
  <c r="C32" s="1"/>
  <c r="C26"/>
  <c r="C23" i="5"/>
  <c r="C27"/>
  <c r="C22"/>
  <c r="C31" s="1"/>
  <c r="C32" s="1"/>
  <c r="C26"/>
  <c r="C23" i="4"/>
  <c r="C27"/>
  <c r="C22"/>
  <c r="C26"/>
  <c r="C31" i="3"/>
  <c r="C32" s="1"/>
  <c r="C23"/>
  <c r="C22" i="2"/>
  <c r="C26"/>
  <c r="C28"/>
  <c r="C23"/>
  <c r="C31" i="24" l="1"/>
  <c r="C32" s="1"/>
  <c r="C31" i="21"/>
  <c r="C32" s="1"/>
  <c r="C31" i="16"/>
  <c r="C32" s="1"/>
  <c r="C31" i="14"/>
  <c r="C32" s="1"/>
  <c r="C31" i="13"/>
  <c r="C32" s="1"/>
  <c r="C31" i="4"/>
  <c r="C32" s="1"/>
  <c r="C31" i="2"/>
  <c r="C32" s="1"/>
</calcChain>
</file>

<file path=xl/sharedStrings.xml><?xml version="1.0" encoding="utf-8"?>
<sst xmlns="http://schemas.openxmlformats.org/spreadsheetml/2006/main" count="846" uniqueCount="42">
  <si>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</si>
  <si>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</si>
  <si>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</si>
  <si>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</si>
  <si>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</si>
  <si>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</si>
  <si>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</si>
  <si>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</si>
  <si>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</si>
  <si>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</si>
  <si>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</si>
  <si>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</si>
  <si>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</si>
  <si>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</si>
  <si>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1а</t>
  </si>
  <si>
    <t>1б</t>
  </si>
  <si>
    <t>Мира</t>
  </si>
  <si>
    <t>3а</t>
  </si>
  <si>
    <t>3б</t>
  </si>
  <si>
    <t>6а</t>
  </si>
  <si>
    <t>21а</t>
  </si>
  <si>
    <t xml:space="preserve">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</si>
  <si>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</si>
  <si>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</si>
  <si>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</si>
  <si>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</si>
  <si>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</si>
  <si>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</si>
  <si>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</si>
  <si>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</si>
  <si>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</si>
  <si>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</si>
  <si>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</si>
  <si>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</si>
  <si>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</si>
  <si>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</si>
  <si>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</si>
  <si>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</si>
  <si>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</si>
  <si>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</si>
  <si>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</si>
  <si>
    <t xml:space="preserve">        Отчет  2017г.  ООО "ЭЛЕВКОН"  за содержание и ремонт общего имущества многоквартирного дома по адресу: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</si>
</sst>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" fillId="0" borderId="0" xfId="0" applyFont="1" applyBorder="1" applyAlignment="1"/>
    <xf numFmtId="0" fontId="1" fillId="0" borderId="2" xfId="0" applyFont="1" applyBorder="1" applyAlignment="1">
      <alignment horizontal="right"/>
    </xf>
    <xf numFmtId="0" fontId="8" fillId="3" borderId="1" xfId="0" applyFont="1" applyFill="1" applyBorder="1" applyAlignment="1"/>
    <xf numFmtId="0" fontId="8" fillId="0" borderId="1" xfId="0" applyFont="1" applyBorder="1" applyAlignment="1"/>
    <xf numFmtId="2" fontId="2" fillId="2" borderId="1" xfId="0" applyNumberFormat="1" applyFont="1" applyFill="1" applyBorder="1" applyAlignment="1"/>
    <xf numFmtId="2" fontId="10" fillId="2" borderId="1" xfId="0" applyNumberFormat="1" applyFont="1" applyFill="1" applyBorder="1" applyAlignment="1">
      <alignment wrapText="1"/>
    </xf>
    <xf numFmtId="0" fontId="1" fillId="0" borderId="0" xfId="0" applyFont="1" applyAlignment="1"/>
    <xf numFmtId="0" fontId="6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1" fillId="0" borderId="0" xfId="2" applyAlignment="1"/>
    <xf numFmtId="0" fontId="6" fillId="0" borderId="0" xfId="2" applyFont="1" applyAlignment="1"/>
    <xf numFmtId="0" fontId="5" fillId="0" borderId="5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3" xfId="0" applyFont="1" applyFill="1" applyBorder="1" applyAlignment="1"/>
    <xf numFmtId="0" fontId="10" fillId="2" borderId="3" xfId="0" applyFont="1" applyFill="1" applyBorder="1" applyAlignment="1"/>
    <xf numFmtId="0" fontId="9" fillId="2" borderId="4" xfId="0" applyFont="1" applyFill="1" applyBorder="1" applyAlignment="1"/>
    <xf numFmtId="2" fontId="10" fillId="2" borderId="1" xfId="0" applyNumberFormat="1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12" sqref="D12"/>
    </sheetView>
  </sheetViews>
  <sheetFormatPr defaultRowHeight="15"/>
  <cols>
    <col min="1" max="1" width="3.28515625" customWidth="1"/>
    <col min="2" max="2" width="69.140625" customWidth="1"/>
    <col min="3" max="3" width="11.140625" customWidth="1"/>
  </cols>
  <sheetData>
    <row r="1" spans="2:3" ht="31.5">
      <c r="B1" s="20" t="s">
        <v>21</v>
      </c>
      <c r="C1" s="13">
        <v>37</v>
      </c>
    </row>
    <row r="2" spans="2:3" ht="15.75" customHeight="1">
      <c r="B2" s="21" t="s">
        <v>0</v>
      </c>
      <c r="C2" s="1" t="s">
        <v>16</v>
      </c>
    </row>
    <row r="3" spans="2:3">
      <c r="B3" s="28" t="s">
        <v>1</v>
      </c>
      <c r="C3" s="14">
        <v>1</v>
      </c>
    </row>
    <row r="4" spans="2:3">
      <c r="B4" s="21" t="s">
        <v>2</v>
      </c>
      <c r="C4" s="3">
        <v>1501.4</v>
      </c>
    </row>
    <row r="5" spans="2:3">
      <c r="B5" s="21" t="s">
        <v>3</v>
      </c>
      <c r="C5" s="3">
        <v>32.200000000000003</v>
      </c>
    </row>
    <row r="6" spans="2:3">
      <c r="B6" s="21" t="s">
        <v>4</v>
      </c>
      <c r="C6" s="2">
        <f>SUM(C4:C5)</f>
        <v>1533.6000000000001</v>
      </c>
    </row>
    <row r="7" spans="2:3">
      <c r="B7" s="11" t="s">
        <v>22</v>
      </c>
      <c r="C7" s="5">
        <v>156714.20000000001</v>
      </c>
    </row>
    <row r="8" spans="2:3" ht="15" customHeight="1">
      <c r="B8" s="11" t="s">
        <v>23</v>
      </c>
      <c r="C8" s="6">
        <v>324.89999999999998</v>
      </c>
    </row>
    <row r="9" spans="2:3" ht="15" customHeight="1">
      <c r="B9" s="12" t="s">
        <v>24</v>
      </c>
      <c r="C9" s="6">
        <f>SUM(C7:C8)</f>
        <v>157039.1</v>
      </c>
    </row>
    <row r="10" spans="2:3">
      <c r="B10" s="9" t="s">
        <v>25</v>
      </c>
      <c r="C10" s="5">
        <v>196518.38</v>
      </c>
    </row>
    <row r="11" spans="2:3">
      <c r="B11" s="9" t="s">
        <v>26</v>
      </c>
      <c r="C11" s="4">
        <v>4156.99</v>
      </c>
    </row>
    <row r="12" spans="2:3">
      <c r="B12" s="10" t="s">
        <v>27</v>
      </c>
      <c r="C12" s="4">
        <f>C10+C11</f>
        <v>200675.37</v>
      </c>
    </row>
    <row r="13" spans="2:3">
      <c r="B13" s="9" t="s">
        <v>28</v>
      </c>
      <c r="C13" s="5">
        <v>194018.14</v>
      </c>
    </row>
    <row r="14" spans="2:3">
      <c r="B14" s="9" t="s">
        <v>29</v>
      </c>
      <c r="C14" s="4">
        <v>4481.8900000000003</v>
      </c>
    </row>
    <row r="15" spans="2:3">
      <c r="B15" s="10" t="s">
        <v>30</v>
      </c>
      <c r="C15" s="5">
        <f>C13+C14</f>
        <v>198500.03000000003</v>
      </c>
    </row>
    <row r="16" spans="2:3">
      <c r="B16" s="11" t="s">
        <v>31</v>
      </c>
      <c r="C16" s="5">
        <v>159214.44</v>
      </c>
    </row>
    <row r="17" spans="2:3" ht="15.75" customHeight="1">
      <c r="B17" s="11" t="s">
        <v>32</v>
      </c>
      <c r="C17" s="6">
        <v>0</v>
      </c>
    </row>
    <row r="18" spans="2:3" ht="15" customHeight="1">
      <c r="B18" s="12" t="s">
        <v>33</v>
      </c>
      <c r="C18" s="6">
        <f>SUM(C16:C17)</f>
        <v>159214.44</v>
      </c>
    </row>
    <row r="19" spans="2:3" ht="15.75">
      <c r="B19" s="22" t="s">
        <v>5</v>
      </c>
      <c r="C19" s="15"/>
    </row>
    <row r="20" spans="2:3" ht="15.75">
      <c r="B20" s="23" t="s">
        <v>34</v>
      </c>
      <c r="C20" s="5">
        <v>20645.669999999998</v>
      </c>
    </row>
    <row r="21" spans="2:3" ht="15.75">
      <c r="B21" s="23" t="s">
        <v>35</v>
      </c>
      <c r="C21" s="5">
        <v>49455.27</v>
      </c>
    </row>
    <row r="22" spans="2:3" ht="15.75">
      <c r="B22" s="23" t="s">
        <v>6</v>
      </c>
      <c r="C22" s="7">
        <f>24.5680319*C6</f>
        <v>37677.533721840002</v>
      </c>
    </row>
    <row r="23" spans="2:3" ht="15.75">
      <c r="B23" s="23" t="s">
        <v>7</v>
      </c>
      <c r="C23" s="7">
        <f>11.41630614*C6</f>
        <v>17508.047096304002</v>
      </c>
    </row>
    <row r="24" spans="2:3" ht="15.75">
      <c r="B24" s="23" t="s">
        <v>8</v>
      </c>
      <c r="C24" s="5">
        <v>8516.99</v>
      </c>
    </row>
    <row r="25" spans="2:3" ht="15.75">
      <c r="B25" s="24" t="s">
        <v>9</v>
      </c>
      <c r="C25" s="7">
        <v>1907.2156166640002</v>
      </c>
    </row>
    <row r="26" spans="2:3" ht="15.75">
      <c r="B26" s="24" t="s">
        <v>10</v>
      </c>
      <c r="C26" s="8">
        <f>3.447602*C6</f>
        <v>5287.2424271999998</v>
      </c>
    </row>
    <row r="27" spans="2:3" ht="15.75">
      <c r="B27" s="23" t="s">
        <v>11</v>
      </c>
      <c r="C27" s="7">
        <f>2.08934144*C6</f>
        <v>3204.2140323840003</v>
      </c>
    </row>
    <row r="28" spans="2:3" ht="15.75">
      <c r="B28" s="24" t="s">
        <v>12</v>
      </c>
      <c r="C28" s="8">
        <f>30.33900449*C6</f>
        <v>46527.897285864005</v>
      </c>
    </row>
    <row r="29" spans="2:3" ht="15.75">
      <c r="B29" s="24" t="s">
        <v>36</v>
      </c>
      <c r="C29" s="4">
        <v>2651.77</v>
      </c>
    </row>
    <row r="30" spans="2:3" ht="15.75">
      <c r="B30" s="24" t="s">
        <v>37</v>
      </c>
      <c r="C30" s="4">
        <v>39863.440000000002</v>
      </c>
    </row>
    <row r="31" spans="2:3" ht="15.75">
      <c r="B31" s="25" t="s">
        <v>13</v>
      </c>
      <c r="C31" s="7">
        <f>SUM(C20:C30)</f>
        <v>233245.29018025604</v>
      </c>
    </row>
    <row r="32" spans="2:3" ht="15.75">
      <c r="B32" s="18" t="s">
        <v>38</v>
      </c>
      <c r="C32" s="7">
        <f>C15-C31</f>
        <v>-34745.260180256009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35"/>
  <sheetViews>
    <sheetView topLeftCell="A4" workbookViewId="0">
      <selection activeCell="D11" sqref="D11"/>
    </sheetView>
  </sheetViews>
  <sheetFormatPr defaultRowHeight="15"/>
  <cols>
    <col min="1" max="1" width="2.42578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44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7</v>
      </c>
    </row>
    <row r="4" spans="2:3">
      <c r="B4" s="29" t="s">
        <v>2</v>
      </c>
      <c r="C4" s="3">
        <v>1488.6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1488.6</v>
      </c>
    </row>
    <row r="7" spans="2:3">
      <c r="B7" s="31" t="s">
        <v>22</v>
      </c>
      <c r="C7" s="5">
        <v>72713.850000000006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72713.850000000006</v>
      </c>
    </row>
    <row r="10" spans="2:3">
      <c r="B10" s="33" t="s">
        <v>25</v>
      </c>
      <c r="C10" s="5">
        <v>201545.22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201545.22</v>
      </c>
    </row>
    <row r="13" spans="2:3">
      <c r="B13" s="33" t="s">
        <v>28</v>
      </c>
      <c r="C13" s="5">
        <v>164555.51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164555.51</v>
      </c>
    </row>
    <row r="16" spans="2:3">
      <c r="B16" s="31" t="s">
        <v>31</v>
      </c>
      <c r="C16" s="5">
        <v>109703.56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109703.56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32277</v>
      </c>
    </row>
    <row r="21" spans="2:3" ht="15.75">
      <c r="B21" s="36" t="s">
        <v>35</v>
      </c>
      <c r="C21" s="5">
        <v>0</v>
      </c>
    </row>
    <row r="22" spans="2:3" ht="15.75">
      <c r="B22" s="36" t="s">
        <v>6</v>
      </c>
      <c r="C22" s="7">
        <f>24.5680319*C6</f>
        <v>36571.972286340002</v>
      </c>
    </row>
    <row r="23" spans="2:3" ht="15.75">
      <c r="B23" s="36" t="s">
        <v>7</v>
      </c>
      <c r="C23" s="7">
        <f>11.41630614*C6</f>
        <v>16994.313320003999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9629.3527171140013</v>
      </c>
    </row>
    <row r="26" spans="2:3" ht="15.75">
      <c r="B26" s="37" t="s">
        <v>10</v>
      </c>
      <c r="C26" s="8">
        <f>3.447602*C6</f>
        <v>5132.1003371999996</v>
      </c>
    </row>
    <row r="27" spans="2:3" ht="15.75">
      <c r="B27" s="36" t="s">
        <v>11</v>
      </c>
      <c r="C27" s="7">
        <f>2.08934144*C6</f>
        <v>3110.1936675839997</v>
      </c>
    </row>
    <row r="28" spans="2:3" ht="15.75">
      <c r="B28" s="37" t="s">
        <v>12</v>
      </c>
      <c r="C28" s="8">
        <f>30.33900449*C6</f>
        <v>45162.642083813997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29100.12</v>
      </c>
    </row>
    <row r="31" spans="2:3" ht="15.75">
      <c r="B31" s="38" t="s">
        <v>13</v>
      </c>
      <c r="C31" s="7">
        <f>SUM(C20:C30)</f>
        <v>204325.434412056</v>
      </c>
    </row>
    <row r="32" spans="2:3" ht="15.75">
      <c r="B32" s="39" t="s">
        <v>38</v>
      </c>
      <c r="C32" s="7">
        <f>C15-C31</f>
        <v>-39769.924412055989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2" sqref="B2"/>
    </sheetView>
  </sheetViews>
  <sheetFormatPr defaultRowHeight="15"/>
  <cols>
    <col min="1" max="1" width="2.42578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47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9</v>
      </c>
    </row>
    <row r="4" spans="2:3">
      <c r="B4" s="29" t="s">
        <v>2</v>
      </c>
      <c r="C4" s="3">
        <v>1358.6</v>
      </c>
    </row>
    <row r="5" spans="2:3">
      <c r="B5" s="29" t="s">
        <v>3</v>
      </c>
      <c r="C5" s="3">
        <v>161.5</v>
      </c>
    </row>
    <row r="6" spans="2:3">
      <c r="B6" s="29" t="s">
        <v>4</v>
      </c>
      <c r="C6" s="2">
        <f>SUM(C4:C5)</f>
        <v>1520.1</v>
      </c>
    </row>
    <row r="7" spans="2:3">
      <c r="B7" s="31" t="s">
        <v>22</v>
      </c>
      <c r="C7" s="5">
        <v>62813.919999999998</v>
      </c>
    </row>
    <row r="8" spans="2:3">
      <c r="B8" s="31" t="s">
        <v>23</v>
      </c>
      <c r="C8" s="6">
        <v>15887.53</v>
      </c>
    </row>
    <row r="9" spans="2:3">
      <c r="B9" s="32" t="s">
        <v>24</v>
      </c>
      <c r="C9" s="6">
        <f>SUM(C7:C8)</f>
        <v>78701.45</v>
      </c>
    </row>
    <row r="10" spans="2:3">
      <c r="B10" s="33" t="s">
        <v>25</v>
      </c>
      <c r="C10" s="5">
        <v>177660.75</v>
      </c>
    </row>
    <row r="11" spans="2:3">
      <c r="B11" s="33" t="s">
        <v>26</v>
      </c>
      <c r="C11" s="4">
        <v>20824.240000000002</v>
      </c>
    </row>
    <row r="12" spans="2:3">
      <c r="B12" s="34" t="s">
        <v>27</v>
      </c>
      <c r="C12" s="4">
        <f>C10+C11</f>
        <v>198484.99</v>
      </c>
    </row>
    <row r="13" spans="2:3">
      <c r="B13" s="33" t="s">
        <v>28</v>
      </c>
      <c r="C13" s="5">
        <v>161607.16</v>
      </c>
    </row>
    <row r="14" spans="2:3">
      <c r="B14" s="33" t="s">
        <v>29</v>
      </c>
      <c r="C14" s="4">
        <v>7866.95</v>
      </c>
    </row>
    <row r="15" spans="2:3">
      <c r="B15" s="34" t="s">
        <v>30</v>
      </c>
      <c r="C15" s="5">
        <f>C13+C14</f>
        <v>169474.11000000002</v>
      </c>
    </row>
    <row r="16" spans="2:3">
      <c r="B16" s="31" t="s">
        <v>31</v>
      </c>
      <c r="C16" s="5">
        <v>78867.509999999995</v>
      </c>
    </row>
    <row r="17" spans="2:3">
      <c r="B17" s="31" t="s">
        <v>32</v>
      </c>
      <c r="C17" s="6">
        <v>28844.82</v>
      </c>
    </row>
    <row r="18" spans="2:3">
      <c r="B18" s="32" t="s">
        <v>33</v>
      </c>
      <c r="C18" s="6">
        <f>SUM(C16:C17)</f>
        <v>107712.32999999999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32836</v>
      </c>
    </row>
    <row r="21" spans="2:3" ht="15.75">
      <c r="B21" s="36" t="s">
        <v>35</v>
      </c>
      <c r="C21" s="17">
        <v>1281</v>
      </c>
    </row>
    <row r="22" spans="2:3" ht="15.75">
      <c r="B22" s="36" t="s">
        <v>6</v>
      </c>
      <c r="C22" s="7">
        <f>24.5680319*C6</f>
        <v>37345.865291189999</v>
      </c>
    </row>
    <row r="23" spans="2:3" ht="15.75">
      <c r="B23" s="36" t="s">
        <v>7</v>
      </c>
      <c r="C23" s="7">
        <f>11.41630614*C6</f>
        <v>17353.926963414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8254.3267467990008</v>
      </c>
    </row>
    <row r="26" spans="2:3" ht="15.75">
      <c r="B26" s="37" t="s">
        <v>10</v>
      </c>
      <c r="C26" s="8">
        <f>3.447602*C6</f>
        <v>5240.6998001999991</v>
      </c>
    </row>
    <row r="27" spans="2:3" ht="15.75">
      <c r="B27" s="36" t="s">
        <v>11</v>
      </c>
      <c r="C27" s="7">
        <f>2.08934144*C6</f>
        <v>3176.0079229439998</v>
      </c>
    </row>
    <row r="28" spans="2:3" ht="15.75">
      <c r="B28" s="37" t="s">
        <v>12</v>
      </c>
      <c r="C28" s="8">
        <f>30.33900449*C6</f>
        <v>46118.320725248996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52806.06</v>
      </c>
    </row>
    <row r="31" spans="2:3" ht="15.75">
      <c r="B31" s="38" t="s">
        <v>13</v>
      </c>
      <c r="C31" s="7">
        <f>SUM(C20:C30)</f>
        <v>215580.96744979601</v>
      </c>
    </row>
    <row r="32" spans="2:3" ht="15.75">
      <c r="B32" s="39" t="s">
        <v>38</v>
      </c>
      <c r="C32" s="7">
        <f>C15-C31</f>
        <v>-46106.857449795993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16" sqref="D16"/>
    </sheetView>
  </sheetViews>
  <sheetFormatPr defaultRowHeight="15"/>
  <cols>
    <col min="1" max="1" width="2.5703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48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11</v>
      </c>
    </row>
    <row r="4" spans="2:3">
      <c r="B4" s="29" t="s">
        <v>2</v>
      </c>
      <c r="C4" s="3">
        <v>1399</v>
      </c>
    </row>
    <row r="5" spans="2:3">
      <c r="B5" s="29" t="s">
        <v>3</v>
      </c>
      <c r="C5" s="3">
        <v>115.2</v>
      </c>
    </row>
    <row r="6" spans="2:3">
      <c r="B6" s="29" t="s">
        <v>4</v>
      </c>
      <c r="C6" s="2">
        <f>SUM(C4:C5)</f>
        <v>1514.2</v>
      </c>
    </row>
    <row r="7" spans="2:3">
      <c r="B7" s="31" t="s">
        <v>22</v>
      </c>
      <c r="C7" s="5">
        <v>59996.5</v>
      </c>
    </row>
    <row r="8" spans="2:3">
      <c r="B8" s="31" t="s">
        <v>23</v>
      </c>
      <c r="C8" s="6">
        <v>20571.439999999999</v>
      </c>
    </row>
    <row r="9" spans="2:3">
      <c r="B9" s="32" t="s">
        <v>24</v>
      </c>
      <c r="C9" s="6">
        <f>SUM(C7:C8)</f>
        <v>80567.94</v>
      </c>
    </row>
    <row r="10" spans="2:3">
      <c r="B10" s="33" t="s">
        <v>25</v>
      </c>
      <c r="C10" s="41">
        <v>189504.86</v>
      </c>
    </row>
    <row r="11" spans="2:3">
      <c r="B11" s="33" t="s">
        <v>26</v>
      </c>
      <c r="C11" s="4">
        <v>15406.04</v>
      </c>
    </row>
    <row r="12" spans="2:3">
      <c r="B12" s="34" t="s">
        <v>27</v>
      </c>
      <c r="C12" s="4">
        <f>C10+C11</f>
        <v>204910.9</v>
      </c>
    </row>
    <row r="13" spans="2:3">
      <c r="B13" s="33" t="s">
        <v>28</v>
      </c>
      <c r="C13" s="41">
        <v>165610.68</v>
      </c>
    </row>
    <row r="14" spans="2:3">
      <c r="B14" s="33" t="s">
        <v>29</v>
      </c>
      <c r="C14" s="4">
        <v>0</v>
      </c>
    </row>
    <row r="15" spans="2:3">
      <c r="B15" s="34" t="s">
        <v>30</v>
      </c>
      <c r="C15" s="5">
        <f>C13+C14</f>
        <v>165610.68</v>
      </c>
    </row>
    <row r="16" spans="2:3">
      <c r="B16" s="31" t="s">
        <v>31</v>
      </c>
      <c r="C16" s="41">
        <v>83890.68</v>
      </c>
    </row>
    <row r="17" spans="2:3">
      <c r="B17" s="31" t="s">
        <v>32</v>
      </c>
      <c r="C17" s="6">
        <v>35977.480000000003</v>
      </c>
    </row>
    <row r="18" spans="2:3">
      <c r="B18" s="32" t="s">
        <v>33</v>
      </c>
      <c r="C18" s="6">
        <f>SUM(C16:C17)</f>
        <v>119868.16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60661.73</v>
      </c>
    </row>
    <row r="21" spans="2:3" ht="15.75">
      <c r="B21" s="36" t="s">
        <v>35</v>
      </c>
      <c r="C21" s="5">
        <v>7901.41</v>
      </c>
    </row>
    <row r="22" spans="2:3" ht="15.75">
      <c r="B22" s="36" t="s">
        <v>6</v>
      </c>
      <c r="C22" s="7">
        <f>24.5680319*C6</f>
        <v>37200.913902980006</v>
      </c>
    </row>
    <row r="23" spans="2:3" ht="15.75">
      <c r="B23" s="36" t="s">
        <v>7</v>
      </c>
      <c r="C23" s="7">
        <f>11.41630614*C6</f>
        <v>17286.570757188001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3297.2893888580002</v>
      </c>
    </row>
    <row r="26" spans="2:3" ht="15.75">
      <c r="B26" s="37" t="s">
        <v>10</v>
      </c>
      <c r="C26" s="8">
        <f>3.447602*C6</f>
        <v>5220.3589483999995</v>
      </c>
    </row>
    <row r="27" spans="2:3" ht="15.75">
      <c r="B27" s="36" t="s">
        <v>11</v>
      </c>
      <c r="C27" s="7">
        <f>2.08934144*C6</f>
        <v>3163.6808084480003</v>
      </c>
    </row>
    <row r="28" spans="2:3" ht="15.75">
      <c r="B28" s="37" t="s">
        <v>12</v>
      </c>
      <c r="C28" s="8">
        <f>30.33900449*C6</f>
        <v>45939.320598758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26317.34</v>
      </c>
    </row>
    <row r="31" spans="2:3" ht="15.75">
      <c r="B31" s="38" t="s">
        <v>13</v>
      </c>
      <c r="C31" s="7">
        <f>SUM(C20:C30)</f>
        <v>233336.35440463203</v>
      </c>
    </row>
    <row r="32" spans="2:3" ht="15.75">
      <c r="B32" s="39" t="s">
        <v>38</v>
      </c>
      <c r="C32" s="7">
        <f>C15-C31</f>
        <v>-67725.674404632038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C34" sqref="C34"/>
    </sheetView>
  </sheetViews>
  <sheetFormatPr defaultRowHeight="15"/>
  <cols>
    <col min="1" max="1" width="2.71093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49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13</v>
      </c>
    </row>
    <row r="4" spans="2:3">
      <c r="B4" s="29" t="s">
        <v>2</v>
      </c>
      <c r="C4" s="3">
        <v>1507.6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1507.6</v>
      </c>
    </row>
    <row r="7" spans="2:3">
      <c r="B7" s="31" t="s">
        <v>22</v>
      </c>
      <c r="C7" s="5">
        <v>155609.44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155609.44</v>
      </c>
    </row>
    <row r="10" spans="2:3">
      <c r="B10" s="33" t="s">
        <v>25</v>
      </c>
      <c r="C10" s="41">
        <v>204254.78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204254.78</v>
      </c>
    </row>
    <row r="13" spans="2:3">
      <c r="B13" s="33" t="s">
        <v>28</v>
      </c>
      <c r="C13" s="41">
        <v>177629.05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177629.05</v>
      </c>
    </row>
    <row r="16" spans="2:3">
      <c r="B16" s="31" t="s">
        <v>31</v>
      </c>
      <c r="C16" s="41">
        <v>182235.17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182235.17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64018.5</v>
      </c>
    </row>
    <row r="21" spans="2:3" ht="15.75">
      <c r="B21" s="36" t="s">
        <v>35</v>
      </c>
      <c r="C21" s="5">
        <v>11531.94</v>
      </c>
    </row>
    <row r="22" spans="2:3" ht="15.75">
      <c r="B22" s="36" t="s">
        <v>6</v>
      </c>
      <c r="C22" s="7">
        <f>24.5680319*C6</f>
        <v>37038.764892439998</v>
      </c>
    </row>
    <row r="23" spans="2:3" ht="15.75">
      <c r="B23" s="36" t="s">
        <v>7</v>
      </c>
      <c r="C23" s="7">
        <f>11.41630614*C6</f>
        <v>17211.223136663997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1874.881496924</v>
      </c>
    </row>
    <row r="26" spans="2:3" ht="15.75">
      <c r="B26" s="37" t="s">
        <v>10</v>
      </c>
      <c r="C26" s="8">
        <f>3.447602*C6</f>
        <v>5197.6047751999995</v>
      </c>
    </row>
    <row r="27" spans="2:3" ht="15.75">
      <c r="B27" s="36" t="s">
        <v>11</v>
      </c>
      <c r="C27" s="7">
        <f>2.08934144*C6</f>
        <v>3149.8911549439999</v>
      </c>
    </row>
    <row r="28" spans="2:3" ht="15.75">
      <c r="B28" s="37" t="s">
        <v>12</v>
      </c>
      <c r="C28" s="8">
        <f>30.33900449*C6</f>
        <v>45739.083169124002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28463.51</v>
      </c>
    </row>
    <row r="31" spans="2:3" ht="15.75">
      <c r="B31" s="38" t="s">
        <v>13</v>
      </c>
      <c r="C31" s="7">
        <f>SUM(C20:C30)</f>
        <v>240573.13862529598</v>
      </c>
    </row>
    <row r="32" spans="2:3" ht="15.75">
      <c r="B32" s="39" t="s">
        <v>38</v>
      </c>
      <c r="C32" s="7">
        <f>C15-C31</f>
        <v>-62944.08862529599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E11" sqref="D11:E11"/>
    </sheetView>
  </sheetViews>
  <sheetFormatPr defaultRowHeight="15"/>
  <cols>
    <col min="1" max="1" width="2.71093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50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15</v>
      </c>
    </row>
    <row r="4" spans="2:3">
      <c r="B4" s="29" t="s">
        <v>2</v>
      </c>
      <c r="C4" s="3">
        <v>1428.6</v>
      </c>
    </row>
    <row r="5" spans="2:3">
      <c r="B5" s="29" t="s">
        <v>3</v>
      </c>
      <c r="C5" s="3">
        <v>74</v>
      </c>
    </row>
    <row r="6" spans="2:3">
      <c r="B6" s="29" t="s">
        <v>4</v>
      </c>
      <c r="C6" s="2">
        <f>SUM(C4:C5)</f>
        <v>1502.6</v>
      </c>
    </row>
    <row r="7" spans="2:3">
      <c r="B7" s="31" t="s">
        <v>22</v>
      </c>
      <c r="C7" s="5">
        <v>127965.89</v>
      </c>
    </row>
    <row r="8" spans="2:3">
      <c r="B8" s="31" t="s">
        <v>23</v>
      </c>
      <c r="C8" s="6">
        <v>1493.32</v>
      </c>
    </row>
    <row r="9" spans="2:3">
      <c r="B9" s="32" t="s">
        <v>24</v>
      </c>
      <c r="C9" s="6">
        <f>SUM(C7:C8)</f>
        <v>129459.21</v>
      </c>
    </row>
    <row r="10" spans="2:3">
      <c r="B10" s="33" t="s">
        <v>25</v>
      </c>
      <c r="C10" s="41">
        <v>187131.51</v>
      </c>
    </row>
    <row r="11" spans="2:3">
      <c r="B11" s="33" t="s">
        <v>26</v>
      </c>
      <c r="C11" s="4">
        <v>9558.25</v>
      </c>
    </row>
    <row r="12" spans="2:3">
      <c r="B12" s="34" t="s">
        <v>27</v>
      </c>
      <c r="C12" s="4">
        <f>C10+C11</f>
        <v>196689.76</v>
      </c>
    </row>
    <row r="13" spans="2:3">
      <c r="B13" s="33" t="s">
        <v>28</v>
      </c>
      <c r="C13" s="41">
        <v>137012.98000000001</v>
      </c>
    </row>
    <row r="14" spans="2:3">
      <c r="B14" s="33" t="s">
        <v>29</v>
      </c>
      <c r="C14" s="4">
        <v>10247.26</v>
      </c>
    </row>
    <row r="15" spans="2:3">
      <c r="B15" s="34" t="s">
        <v>30</v>
      </c>
      <c r="C15" s="5">
        <f>C13+C14</f>
        <v>147260.24000000002</v>
      </c>
    </row>
    <row r="16" spans="2:3">
      <c r="B16" s="31" t="s">
        <v>31</v>
      </c>
      <c r="C16" s="41">
        <v>178084.42</v>
      </c>
    </row>
    <row r="17" spans="2:3">
      <c r="B17" s="31" t="s">
        <v>32</v>
      </c>
      <c r="C17" s="6">
        <v>804.31</v>
      </c>
    </row>
    <row r="18" spans="2:3">
      <c r="B18" s="32" t="s">
        <v>33</v>
      </c>
      <c r="C18" s="6">
        <f>SUM(C16:C17)</f>
        <v>178888.73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26821</v>
      </c>
    </row>
    <row r="21" spans="2:3" ht="15.75">
      <c r="B21" s="36" t="s">
        <v>35</v>
      </c>
      <c r="C21" s="17">
        <v>1401</v>
      </c>
    </row>
    <row r="22" spans="2:3" ht="15.75">
      <c r="B22" s="36" t="s">
        <v>6</v>
      </c>
      <c r="C22" s="7">
        <f>24.5680319*C6</f>
        <v>36915.924732940002</v>
      </c>
    </row>
    <row r="23" spans="2:3" ht="15.75">
      <c r="B23" s="36" t="s">
        <v>7</v>
      </c>
      <c r="C23" s="7">
        <f>11.41630614*C6</f>
        <v>17154.141605964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7525.4633969739998</v>
      </c>
    </row>
    <row r="26" spans="2:3" ht="15.75">
      <c r="B26" s="37" t="s">
        <v>10</v>
      </c>
      <c r="C26" s="8">
        <f>3.447602*C6</f>
        <v>5180.3667651999995</v>
      </c>
    </row>
    <row r="27" spans="2:3" ht="15.75">
      <c r="B27" s="36" t="s">
        <v>11</v>
      </c>
      <c r="C27" s="7">
        <f>2.08934144*C6</f>
        <v>3139.4444477440002</v>
      </c>
    </row>
    <row r="28" spans="2:3" ht="15.75">
      <c r="B28" s="37" t="s">
        <v>12</v>
      </c>
      <c r="C28" s="8">
        <f>30.33900449*C6</f>
        <v>45587.388146673999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72466.41</v>
      </c>
    </row>
    <row r="31" spans="2:3" ht="15.75">
      <c r="B31" s="38" t="s">
        <v>13</v>
      </c>
      <c r="C31" s="7">
        <f>SUM(C20:C30)</f>
        <v>227359.89909549599</v>
      </c>
    </row>
    <row r="32" spans="2:3" ht="15.75">
      <c r="B32" s="39" t="s">
        <v>38</v>
      </c>
      <c r="C32" s="7">
        <f>C15-C31</f>
        <v>-80099.659095495968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D10" sqref="D10"/>
    </sheetView>
  </sheetViews>
  <sheetFormatPr defaultRowHeight="15"/>
  <cols>
    <col min="1" max="1" width="2.855468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51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17</v>
      </c>
    </row>
    <row r="4" spans="2:3">
      <c r="B4" s="29" t="s">
        <v>2</v>
      </c>
      <c r="C4" s="3">
        <v>1501.6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1501.6</v>
      </c>
    </row>
    <row r="7" spans="2:3">
      <c r="B7" s="31" t="s">
        <v>22</v>
      </c>
      <c r="C7" s="5">
        <v>79812.990000000005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79812.990000000005</v>
      </c>
    </row>
    <row r="10" spans="2:3">
      <c r="B10" s="33" t="s">
        <v>25</v>
      </c>
      <c r="C10" s="41">
        <v>203352.79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203352.79</v>
      </c>
    </row>
    <row r="13" spans="2:3">
      <c r="B13" s="33" t="s">
        <v>28</v>
      </c>
      <c r="C13" s="41">
        <v>161777.21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161777.21</v>
      </c>
    </row>
    <row r="16" spans="2:3">
      <c r="B16" s="31" t="s">
        <v>31</v>
      </c>
      <c r="C16" s="41">
        <v>121388.57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121388.57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33971.79</v>
      </c>
    </row>
    <row r="21" spans="2:3" ht="15.75">
      <c r="B21" s="36" t="s">
        <v>35</v>
      </c>
      <c r="C21" s="5">
        <v>61905.56</v>
      </c>
    </row>
    <row r="22" spans="2:3" ht="15.75">
      <c r="B22" s="36" t="s">
        <v>6</v>
      </c>
      <c r="C22" s="7">
        <f>24.5680319*C6</f>
        <v>36891.35670104</v>
      </c>
    </row>
    <row r="23" spans="2:3" ht="15.75">
      <c r="B23" s="36" t="s">
        <v>7</v>
      </c>
      <c r="C23" s="7">
        <f>11.41630614*C6</f>
        <v>17142.725299824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6817.1197769840001</v>
      </c>
    </row>
    <row r="26" spans="2:3" ht="15.75">
      <c r="B26" s="37" t="s">
        <v>10</v>
      </c>
      <c r="C26" s="8">
        <f>3.447602*C6</f>
        <v>5176.9191631999993</v>
      </c>
    </row>
    <row r="27" spans="2:3" ht="15.75">
      <c r="B27" s="36" t="s">
        <v>11</v>
      </c>
      <c r="C27" s="7">
        <f>2.08934144*C6</f>
        <v>3137.3551063039999</v>
      </c>
    </row>
    <row r="28" spans="2:3" ht="15.75">
      <c r="B28" s="37" t="s">
        <v>12</v>
      </c>
      <c r="C28" s="8">
        <f>30.33900449*C6</f>
        <v>45557.049142183998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64035.740000000005</v>
      </c>
    </row>
    <row r="31" spans="2:3" ht="15.75">
      <c r="B31" s="38" t="s">
        <v>13</v>
      </c>
      <c r="C31" s="7">
        <f>SUM(C20:C30)</f>
        <v>300983.355189536</v>
      </c>
    </row>
    <row r="32" spans="2:3" ht="15.75">
      <c r="B32" s="39" t="s">
        <v>38</v>
      </c>
      <c r="C32" s="7">
        <f>C15-C31</f>
        <v>-139206.14518953601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E28" sqref="E28"/>
    </sheetView>
  </sheetViews>
  <sheetFormatPr defaultRowHeight="15"/>
  <cols>
    <col min="1" max="1" width="3.1406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52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19</v>
      </c>
    </row>
    <row r="4" spans="2:3">
      <c r="B4" s="29" t="s">
        <v>2</v>
      </c>
      <c r="C4" s="3">
        <v>1514.5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1514.5</v>
      </c>
    </row>
    <row r="7" spans="2:3">
      <c r="B7" s="31" t="s">
        <v>22</v>
      </c>
      <c r="C7" s="5">
        <v>27876.03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27876.03</v>
      </c>
    </row>
    <row r="10" spans="2:3">
      <c r="B10" s="33" t="s">
        <v>25</v>
      </c>
      <c r="C10" s="41">
        <v>205204.41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205204.41</v>
      </c>
    </row>
    <row r="13" spans="2:3">
      <c r="B13" s="33" t="s">
        <v>28</v>
      </c>
      <c r="C13" s="41">
        <v>208489.23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208489.23</v>
      </c>
    </row>
    <row r="16" spans="2:3">
      <c r="B16" s="31" t="s">
        <v>31</v>
      </c>
      <c r="C16" s="41">
        <v>24591.21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24591.21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20983</v>
      </c>
    </row>
    <row r="21" spans="2:3" ht="15.75">
      <c r="B21" s="36" t="s">
        <v>35</v>
      </c>
      <c r="C21" s="17">
        <v>1119</v>
      </c>
    </row>
    <row r="22" spans="2:3" ht="15.75">
      <c r="B22" s="36" t="s">
        <v>6</v>
      </c>
      <c r="C22" s="7">
        <f>24.5680319*C6</f>
        <v>37208.28431255</v>
      </c>
    </row>
    <row r="23" spans="2:3" ht="15.75">
      <c r="B23" s="36" t="s">
        <v>7</v>
      </c>
      <c r="C23" s="7">
        <f>11.41630614*C6</f>
        <v>17289.995649029999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4711.8624748550001</v>
      </c>
    </row>
    <row r="26" spans="2:3" ht="15.75">
      <c r="B26" s="37" t="s">
        <v>10</v>
      </c>
      <c r="C26" s="8">
        <f>3.447602*C6</f>
        <v>5221.3932289999993</v>
      </c>
    </row>
    <row r="27" spans="2:3" ht="15.75">
      <c r="B27" s="36" t="s">
        <v>11</v>
      </c>
      <c r="C27" s="7">
        <f>2.08934144*C6</f>
        <v>3164.3076108800001</v>
      </c>
    </row>
    <row r="28" spans="2:3" ht="15.75">
      <c r="B28" s="37" t="s">
        <v>12</v>
      </c>
      <c r="C28" s="8">
        <f>30.33900449*C6</f>
        <v>45948.422300104998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33108.49</v>
      </c>
    </row>
    <row r="31" spans="2:3" ht="15.75">
      <c r="B31" s="38" t="s">
        <v>13</v>
      </c>
      <c r="C31" s="7">
        <f>SUM(C20:C30)</f>
        <v>195102.49557641998</v>
      </c>
    </row>
    <row r="32" spans="2:3" ht="15.75">
      <c r="B32" s="39" t="s">
        <v>38</v>
      </c>
      <c r="C32" s="7">
        <f>C15-C31</f>
        <v>13386.734423580026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E25" sqref="E25"/>
    </sheetView>
  </sheetViews>
  <sheetFormatPr defaultRowHeight="15"/>
  <cols>
    <col min="1" max="1" width="1.855468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53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21</v>
      </c>
    </row>
    <row r="4" spans="2:3">
      <c r="B4" s="29" t="s">
        <v>2</v>
      </c>
      <c r="C4" s="3">
        <v>1504.2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1504.2</v>
      </c>
    </row>
    <row r="7" spans="2:3">
      <c r="B7" s="31" t="s">
        <v>22</v>
      </c>
      <c r="C7" s="5">
        <v>104452.65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104452.65</v>
      </c>
    </row>
    <row r="10" spans="2:3">
      <c r="B10" s="33" t="s">
        <v>25</v>
      </c>
      <c r="C10" s="41">
        <v>196925.43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196925.43</v>
      </c>
    </row>
    <row r="13" spans="2:3">
      <c r="B13" s="33" t="s">
        <v>28</v>
      </c>
      <c r="C13" s="41">
        <v>176594.68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176594.68</v>
      </c>
    </row>
    <row r="16" spans="2:3">
      <c r="B16" s="31" t="s">
        <v>31</v>
      </c>
      <c r="C16" s="41">
        <v>124783.4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124783.4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21204</v>
      </c>
    </row>
    <row r="21" spans="2:3" ht="15.75">
      <c r="B21" s="36" t="s">
        <v>35</v>
      </c>
      <c r="C21" s="17">
        <v>99183</v>
      </c>
    </row>
    <row r="22" spans="2:3" ht="15.75">
      <c r="B22" s="36" t="s">
        <v>6</v>
      </c>
      <c r="C22" s="7">
        <f>24.5680319*C6</f>
        <v>36955.23358398</v>
      </c>
    </row>
    <row r="23" spans="2:3" ht="15.75">
      <c r="B23" s="36" t="s">
        <v>7</v>
      </c>
      <c r="C23" s="7">
        <f>11.41630614*C6</f>
        <v>17172.407695787999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7527.4531889580003</v>
      </c>
    </row>
    <row r="26" spans="2:3" ht="15.75">
      <c r="B26" s="37" t="s">
        <v>10</v>
      </c>
      <c r="C26" s="8">
        <f>3.447602*C6</f>
        <v>5185.8829284000003</v>
      </c>
    </row>
    <row r="27" spans="2:3" ht="15.75">
      <c r="B27" s="36" t="s">
        <v>11</v>
      </c>
      <c r="C27" s="7">
        <f>2.08934144*C6</f>
        <v>3142.7873940480004</v>
      </c>
    </row>
    <row r="28" spans="2:3" ht="15.75">
      <c r="B28" s="37" t="s">
        <v>12</v>
      </c>
      <c r="C28" s="8">
        <f>30.33900449*C6</f>
        <v>45635.930553858001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22035.65</v>
      </c>
    </row>
    <row r="31" spans="2:3" ht="15.75">
      <c r="B31" s="38" t="s">
        <v>13</v>
      </c>
      <c r="C31" s="7">
        <f>SUM(C20:C30)</f>
        <v>269211.105345032</v>
      </c>
    </row>
    <row r="32" spans="2:3" ht="15.75">
      <c r="B32" s="39" t="s">
        <v>38</v>
      </c>
      <c r="C32" s="7">
        <f>C15-C31</f>
        <v>-92616.42534503201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26" sqref="B26"/>
    </sheetView>
  </sheetViews>
  <sheetFormatPr defaultRowHeight="15"/>
  <cols>
    <col min="1" max="1" width="2.5703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54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20</v>
      </c>
    </row>
    <row r="4" spans="2:3">
      <c r="B4" s="29" t="s">
        <v>2</v>
      </c>
      <c r="C4" s="3">
        <v>1537.4</v>
      </c>
    </row>
    <row r="5" spans="2:3">
      <c r="B5" s="29" t="s">
        <v>3</v>
      </c>
      <c r="C5" s="3">
        <v>498</v>
      </c>
    </row>
    <row r="6" spans="2:3">
      <c r="B6" s="29" t="s">
        <v>4</v>
      </c>
      <c r="C6" s="2">
        <f>SUM(C4:C5)</f>
        <v>2035.4</v>
      </c>
    </row>
    <row r="7" spans="2:3">
      <c r="B7" s="31" t="s">
        <v>22</v>
      </c>
      <c r="C7" s="5">
        <v>100377.5</v>
      </c>
    </row>
    <row r="8" spans="2:3">
      <c r="B8" s="31" t="s">
        <v>23</v>
      </c>
      <c r="C8" s="6">
        <v>41083.760000000002</v>
      </c>
    </row>
    <row r="9" spans="2:3">
      <c r="B9" s="32" t="s">
        <v>24</v>
      </c>
      <c r="C9" s="6">
        <f>SUM(C7:C8)</f>
        <v>141461.26</v>
      </c>
    </row>
    <row r="10" spans="2:3">
      <c r="B10" s="33" t="s">
        <v>25</v>
      </c>
      <c r="C10" s="41">
        <v>199532.72</v>
      </c>
    </row>
    <row r="11" spans="2:3">
      <c r="B11" s="33" t="s">
        <v>26</v>
      </c>
      <c r="C11" s="4">
        <v>61016.32</v>
      </c>
    </row>
    <row r="12" spans="2:3">
      <c r="B12" s="34" t="s">
        <v>27</v>
      </c>
      <c r="C12" s="4">
        <f>C10+C11</f>
        <v>260549.04</v>
      </c>
    </row>
    <row r="13" spans="2:3">
      <c r="B13" s="33" t="s">
        <v>28</v>
      </c>
      <c r="C13" s="41">
        <v>174972.81</v>
      </c>
    </row>
    <row r="14" spans="2:3">
      <c r="B14" s="33" t="s">
        <v>29</v>
      </c>
      <c r="C14" s="4">
        <v>46763.17</v>
      </c>
    </row>
    <row r="15" spans="2:3">
      <c r="B15" s="34" t="s">
        <v>30</v>
      </c>
      <c r="C15" s="5">
        <f>C13+C14</f>
        <v>221735.97999999998</v>
      </c>
    </row>
    <row r="16" spans="2:3">
      <c r="B16" s="31" t="s">
        <v>31</v>
      </c>
      <c r="C16" s="41">
        <v>124937.41</v>
      </c>
    </row>
    <row r="17" spans="2:3">
      <c r="B17" s="31" t="s">
        <v>32</v>
      </c>
      <c r="C17" s="6">
        <v>55336.91</v>
      </c>
    </row>
    <row r="18" spans="2:3">
      <c r="B18" s="32" t="s">
        <v>33</v>
      </c>
      <c r="C18" s="6">
        <f>SUM(C16:C17)</f>
        <v>180274.32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11520.42</v>
      </c>
    </row>
    <row r="21" spans="2:3" ht="15.75">
      <c r="B21" s="36" t="s">
        <v>35</v>
      </c>
      <c r="C21" s="5">
        <v>2036.59</v>
      </c>
    </row>
    <row r="22" spans="2:3" ht="15.75">
      <c r="B22" s="36" t="s">
        <v>6</v>
      </c>
      <c r="C22" s="7">
        <f>24.5680319*C6</f>
        <v>50005.772129260004</v>
      </c>
    </row>
    <row r="23" spans="2:3" ht="15.75">
      <c r="B23" s="36" t="s">
        <v>7</v>
      </c>
      <c r="C23" s="7">
        <f>11.41630614*C6</f>
        <v>23236.749517356002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2531.2641276459999</v>
      </c>
    </row>
    <row r="26" spans="2:3" ht="15.75">
      <c r="B26" s="37" t="s">
        <v>10</v>
      </c>
      <c r="C26" s="8">
        <f>3.447602*C6</f>
        <v>7017.2491108000004</v>
      </c>
    </row>
    <row r="27" spans="2:3" ht="15.75">
      <c r="B27" s="36" t="s">
        <v>11</v>
      </c>
      <c r="C27" s="7">
        <f>2.08934144*C6</f>
        <v>4252.6455669760007</v>
      </c>
    </row>
    <row r="28" spans="2:3" ht="15.75">
      <c r="B28" s="37" t="s">
        <v>12</v>
      </c>
      <c r="C28" s="8">
        <f>30.33900449*C6</f>
        <v>61752.009738946006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38744.25</v>
      </c>
    </row>
    <row r="31" spans="2:3" ht="15.75">
      <c r="B31" s="38" t="s">
        <v>13</v>
      </c>
      <c r="C31" s="7">
        <f>SUM(C20:C30)</f>
        <v>212265.71019098401</v>
      </c>
    </row>
    <row r="32" spans="2:3" ht="15.75">
      <c r="B32" s="39" t="s">
        <v>38</v>
      </c>
      <c r="C32" s="7">
        <f>C15-C31</f>
        <v>9470.2698090159683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34" sqref="C34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55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22</v>
      </c>
    </row>
    <row r="4" spans="2:3">
      <c r="B4" s="29" t="s">
        <v>2</v>
      </c>
      <c r="C4" s="3">
        <v>2018.4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2018.4</v>
      </c>
    </row>
    <row r="7" spans="2:3">
      <c r="B7" s="31" t="s">
        <v>22</v>
      </c>
      <c r="C7" s="5">
        <v>116542.07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116542.07</v>
      </c>
    </row>
    <row r="10" spans="2:3">
      <c r="B10" s="33" t="s">
        <v>25</v>
      </c>
      <c r="C10" s="41">
        <v>261595.85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261595.85</v>
      </c>
    </row>
    <row r="13" spans="2:3">
      <c r="B13" s="33" t="s">
        <v>28</v>
      </c>
      <c r="C13" s="41">
        <v>228215.8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228215.8</v>
      </c>
    </row>
    <row r="16" spans="2:3">
      <c r="B16" s="31" t="s">
        <v>31</v>
      </c>
      <c r="C16" s="41">
        <v>149922.12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149922.12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15218.01</v>
      </c>
    </row>
    <row r="21" spans="2:3" ht="15.75">
      <c r="B21" s="36" t="s">
        <v>35</v>
      </c>
      <c r="C21" s="5">
        <v>86879.39</v>
      </c>
    </row>
    <row r="22" spans="2:3" ht="15.75">
      <c r="B22" s="36" t="s">
        <v>6</v>
      </c>
      <c r="C22" s="7">
        <f>24.5680319*C6</f>
        <v>49588.115586960004</v>
      </c>
    </row>
    <row r="23" spans="2:3" ht="15.75">
      <c r="B23" s="36" t="s">
        <v>7</v>
      </c>
      <c r="C23" s="7">
        <f>11.41630614*C6</f>
        <v>23042.672312975999</v>
      </c>
    </row>
    <row r="24" spans="2:3" ht="15.75">
      <c r="B24" s="36" t="s">
        <v>8</v>
      </c>
      <c r="C24" s="5">
        <v>7812.61</v>
      </c>
    </row>
    <row r="25" spans="2:3" ht="15.75">
      <c r="B25" s="37" t="s">
        <v>9</v>
      </c>
      <c r="C25" s="7">
        <v>9581.1225878160003</v>
      </c>
    </row>
    <row r="26" spans="2:3" ht="15.75">
      <c r="B26" s="37" t="s">
        <v>10</v>
      </c>
      <c r="C26" s="8">
        <f>3.447602*C6</f>
        <v>6958.6398767999999</v>
      </c>
    </row>
    <row r="27" spans="2:3" ht="15.75">
      <c r="B27" s="36" t="s">
        <v>11</v>
      </c>
      <c r="C27" s="7">
        <f>2.08934144*C6</f>
        <v>4217.1267624960001</v>
      </c>
    </row>
    <row r="28" spans="2:3" ht="15.75">
      <c r="B28" s="37" t="s">
        <v>12</v>
      </c>
      <c r="C28" s="8">
        <f>30.33900449*C6</f>
        <v>61236.246662616002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44329.08</v>
      </c>
    </row>
    <row r="31" spans="2:3" ht="15.75">
      <c r="B31" s="38" t="s">
        <v>13</v>
      </c>
      <c r="C31" s="7">
        <f>SUM(C20:C30)</f>
        <v>311514.78378966404</v>
      </c>
    </row>
    <row r="32" spans="2:3" ht="15.75">
      <c r="B32" s="39" t="s">
        <v>38</v>
      </c>
      <c r="C32" s="7">
        <f>C15-C31</f>
        <v>-83298.983789664053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D7" sqref="D7"/>
    </sheetView>
  </sheetViews>
  <sheetFormatPr defaultRowHeight="15"/>
  <cols>
    <col min="1" max="1" width="2.7109375" customWidth="1"/>
    <col min="2" max="2" width="69.140625" customWidth="1"/>
    <col min="3" max="3" width="11.140625" customWidth="1"/>
  </cols>
  <sheetData>
    <row r="1" spans="2:3" ht="32.25" customHeight="1">
      <c r="B1" s="20" t="s">
        <v>41</v>
      </c>
      <c r="C1" s="13">
        <v>38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14</v>
      </c>
    </row>
    <row r="4" spans="2:3">
      <c r="B4" s="29" t="s">
        <v>2</v>
      </c>
      <c r="C4" s="3">
        <v>1444</v>
      </c>
    </row>
    <row r="5" spans="2:3">
      <c r="B5" s="29" t="s">
        <v>3</v>
      </c>
      <c r="C5" s="3">
        <v>54.4</v>
      </c>
    </row>
    <row r="6" spans="2:3">
      <c r="B6" s="29" t="s">
        <v>4</v>
      </c>
      <c r="C6" s="2">
        <f>SUM(C4:C5)</f>
        <v>1498.4</v>
      </c>
    </row>
    <row r="7" spans="2:3">
      <c r="B7" s="31" t="s">
        <v>22</v>
      </c>
      <c r="C7" s="5">
        <v>80383.94</v>
      </c>
    </row>
    <row r="8" spans="2:3">
      <c r="B8" s="31" t="s">
        <v>23</v>
      </c>
      <c r="C8" s="6">
        <v>548.9</v>
      </c>
    </row>
    <row r="9" spans="2:3">
      <c r="B9" s="32" t="s">
        <v>24</v>
      </c>
      <c r="C9" s="6">
        <f>SUM(C7:C8)</f>
        <v>80932.84</v>
      </c>
    </row>
    <row r="10" spans="2:3">
      <c r="B10" s="33" t="s">
        <v>25</v>
      </c>
      <c r="C10" s="5">
        <v>195477.8</v>
      </c>
    </row>
    <row r="11" spans="2:3">
      <c r="B11" s="33" t="s">
        <v>26</v>
      </c>
      <c r="C11" s="4">
        <v>7268.62</v>
      </c>
    </row>
    <row r="12" spans="2:3">
      <c r="B12" s="34" t="s">
        <v>27</v>
      </c>
      <c r="C12" s="4">
        <f>C10+C11</f>
        <v>202746.41999999998</v>
      </c>
    </row>
    <row r="13" spans="2:3">
      <c r="B13" s="33" t="s">
        <v>28</v>
      </c>
      <c r="C13" s="5">
        <v>188727.19</v>
      </c>
    </row>
    <row r="14" spans="2:3">
      <c r="B14" s="33" t="s">
        <v>29</v>
      </c>
      <c r="C14" s="4">
        <v>6565.22</v>
      </c>
    </row>
    <row r="15" spans="2:3">
      <c r="B15" s="34" t="s">
        <v>30</v>
      </c>
      <c r="C15" s="5">
        <f>C13+C14</f>
        <v>195292.41</v>
      </c>
    </row>
    <row r="16" spans="2:3">
      <c r="B16" s="31" t="s">
        <v>31</v>
      </c>
      <c r="C16" s="5">
        <v>87134.55</v>
      </c>
    </row>
    <row r="17" spans="2:3">
      <c r="B17" s="31" t="s">
        <v>32</v>
      </c>
      <c r="C17" s="6">
        <v>1252.3</v>
      </c>
    </row>
    <row r="18" spans="2:3">
      <c r="B18" s="32" t="s">
        <v>33</v>
      </c>
      <c r="C18" s="6">
        <f>SUM(C16:C17)</f>
        <v>88386.85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57338.22</v>
      </c>
    </row>
    <row r="21" spans="2:3" ht="15.75">
      <c r="B21" s="36" t="s">
        <v>35</v>
      </c>
      <c r="C21" s="5">
        <v>15832.54</v>
      </c>
    </row>
    <row r="22" spans="2:3" ht="15.75">
      <c r="B22" s="36" t="s">
        <v>6</v>
      </c>
      <c r="C22" s="7">
        <f>24.5680319*C6</f>
        <v>36812.738998960005</v>
      </c>
    </row>
    <row r="23" spans="2:3" ht="15.75">
      <c r="B23" s="36" t="s">
        <v>7</v>
      </c>
      <c r="C23" s="7">
        <f>11.41630614*C6</f>
        <v>17106.193120176002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3277.640193016</v>
      </c>
    </row>
    <row r="26" spans="2:3" ht="15.75">
      <c r="B26" s="37" t="s">
        <v>10</v>
      </c>
      <c r="C26" s="8">
        <f>3.447602*C6</f>
        <v>5165.8868368000003</v>
      </c>
    </row>
    <row r="27" spans="2:3" ht="15.75">
      <c r="B27" s="36" t="s">
        <v>11</v>
      </c>
      <c r="C27" s="7">
        <f>2.08934144*C6</f>
        <v>3130.6692136960005</v>
      </c>
    </row>
    <row r="28" spans="2:3" ht="15.75">
      <c r="B28" s="37" t="s">
        <v>12</v>
      </c>
      <c r="C28" s="8">
        <f>30.33900449*C6</f>
        <v>45459.964327816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42407.5</v>
      </c>
    </row>
    <row r="31" spans="2:3" ht="15.75">
      <c r="B31" s="38" t="s">
        <v>13</v>
      </c>
      <c r="C31" s="7">
        <f>SUM(C20:C30)</f>
        <v>252879.09269046402</v>
      </c>
    </row>
    <row r="32" spans="2:3" ht="15.75">
      <c r="B32" s="39" t="s">
        <v>38</v>
      </c>
      <c r="C32" s="7">
        <f>C15-C31</f>
        <v>-57586.682690464018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  <row r="36" spans="2:3">
      <c r="B36" s="40"/>
      <c r="C36" s="40"/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34" sqref="C34"/>
    </sheetView>
  </sheetViews>
  <sheetFormatPr defaultRowHeight="15"/>
  <cols>
    <col min="1" max="1" width="2.285156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56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23</v>
      </c>
    </row>
    <row r="4" spans="2:3">
      <c r="B4" s="29" t="s">
        <v>2</v>
      </c>
      <c r="C4" s="3">
        <v>1251.5999999999999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1251.5999999999999</v>
      </c>
    </row>
    <row r="7" spans="2:3">
      <c r="B7" s="31" t="s">
        <v>22</v>
      </c>
      <c r="C7" s="5">
        <v>66109.73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66109.73</v>
      </c>
    </row>
    <row r="10" spans="2:3">
      <c r="B10" s="33" t="s">
        <v>25</v>
      </c>
      <c r="C10" s="41">
        <v>167301.42000000001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167301.42000000001</v>
      </c>
    </row>
    <row r="13" spans="2:3">
      <c r="B13" s="33" t="s">
        <v>28</v>
      </c>
      <c r="C13" s="41">
        <v>154492.35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154492.35</v>
      </c>
    </row>
    <row r="16" spans="2:3">
      <c r="B16" s="31" t="s">
        <v>31</v>
      </c>
      <c r="C16" s="41">
        <v>78918.8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78918.8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24275.06</v>
      </c>
    </row>
    <row r="21" spans="2:3" ht="15.75">
      <c r="B21" s="36" t="s">
        <v>35</v>
      </c>
      <c r="C21" s="17">
        <v>62744.800000000003</v>
      </c>
    </row>
    <row r="22" spans="2:3" ht="15.75">
      <c r="B22" s="36" t="s">
        <v>6</v>
      </c>
      <c r="C22" s="7">
        <f>24.5680319*C6</f>
        <v>30749.34872604</v>
      </c>
    </row>
    <row r="23" spans="2:3" ht="15.75">
      <c r="B23" s="36" t="s">
        <v>7</v>
      </c>
      <c r="C23" s="7">
        <f>11.41630614*C6</f>
        <v>14288.648764823998</v>
      </c>
    </row>
    <row r="24" spans="2:3" ht="15.75">
      <c r="B24" s="36" t="s">
        <v>8</v>
      </c>
      <c r="C24" s="5">
        <v>7812.61</v>
      </c>
    </row>
    <row r="25" spans="2:3" ht="15.75">
      <c r="B25" s="37" t="s">
        <v>9</v>
      </c>
      <c r="C25" s="7">
        <v>3677.8147794840002</v>
      </c>
    </row>
    <row r="26" spans="2:3" ht="15.75">
      <c r="B26" s="37" t="s">
        <v>10</v>
      </c>
      <c r="C26" s="8">
        <f>3.447602*C6</f>
        <v>4315.0186631999995</v>
      </c>
    </row>
    <row r="27" spans="2:3" ht="15.75">
      <c r="B27" s="36" t="s">
        <v>11</v>
      </c>
      <c r="C27" s="7">
        <f>2.08934144*C6</f>
        <v>2615.0197463039999</v>
      </c>
    </row>
    <row r="28" spans="2:3" ht="15.75">
      <c r="B28" s="37" t="s">
        <v>12</v>
      </c>
      <c r="C28" s="8">
        <f>30.33900449*C6</f>
        <v>37972.298019684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14560.490000000002</v>
      </c>
    </row>
    <row r="31" spans="2:3" ht="15.75">
      <c r="B31" s="38" t="s">
        <v>13</v>
      </c>
      <c r="C31" s="7">
        <f>SUM(C20:C30)</f>
        <v>220841.85869953598</v>
      </c>
    </row>
    <row r="32" spans="2:3" ht="15.75">
      <c r="B32" s="39" t="s">
        <v>38</v>
      </c>
      <c r="C32" s="7">
        <f>C15-C31</f>
        <v>-66349.508699535974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3.855468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57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24</v>
      </c>
    </row>
    <row r="4" spans="2:3">
      <c r="B4" s="29" t="s">
        <v>2</v>
      </c>
      <c r="C4" s="3">
        <v>2005.2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2005.2</v>
      </c>
    </row>
    <row r="7" spans="2:3">
      <c r="B7" s="31" t="s">
        <v>22</v>
      </c>
      <c r="C7" s="5">
        <v>115181.84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115181.84</v>
      </c>
    </row>
    <row r="10" spans="2:3">
      <c r="B10" s="33" t="s">
        <v>25</v>
      </c>
      <c r="C10" s="41">
        <v>267144.45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267144.45</v>
      </c>
    </row>
    <row r="13" spans="2:3">
      <c r="B13" s="33" t="s">
        <v>28</v>
      </c>
      <c r="C13" s="41">
        <v>243417.18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243417.18</v>
      </c>
    </row>
    <row r="16" spans="2:3">
      <c r="B16" s="31" t="s">
        <v>31</v>
      </c>
      <c r="C16" s="41">
        <v>138909.10999999999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138909.10999999999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39142.07</v>
      </c>
    </row>
    <row r="21" spans="2:3" ht="15.75">
      <c r="B21" s="36" t="s">
        <v>35</v>
      </c>
      <c r="C21" s="5">
        <v>33333.46</v>
      </c>
    </row>
    <row r="22" spans="2:3" ht="15.75">
      <c r="B22" s="36" t="s">
        <v>6</v>
      </c>
      <c r="C22" s="7">
        <f>24.5680319*C6</f>
        <v>49263.817565880003</v>
      </c>
    </row>
    <row r="23" spans="2:3" ht="15.75">
      <c r="B23" s="36" t="s">
        <v>7</v>
      </c>
      <c r="C23" s="7">
        <f>11.41630614*C6</f>
        <v>22891.977071927999</v>
      </c>
    </row>
    <row r="24" spans="2:3" ht="15.75">
      <c r="B24" s="36" t="s">
        <v>8</v>
      </c>
      <c r="C24" s="5">
        <v>10680.41</v>
      </c>
    </row>
    <row r="25" spans="2:3" ht="15.75">
      <c r="B25" s="37" t="s">
        <v>9</v>
      </c>
      <c r="C25" s="7">
        <v>10978.906803948001</v>
      </c>
    </row>
    <row r="26" spans="2:3" ht="15.75">
      <c r="B26" s="37" t="s">
        <v>10</v>
      </c>
      <c r="C26" s="8">
        <f>3.447602*C6</f>
        <v>6913.1315304</v>
      </c>
    </row>
    <row r="27" spans="2:3" ht="15.75">
      <c r="B27" s="36" t="s">
        <v>11</v>
      </c>
      <c r="C27" s="7">
        <f>2.08934144*C6</f>
        <v>4189.5474554880002</v>
      </c>
    </row>
    <row r="28" spans="2:3" ht="15.75">
      <c r="B28" s="37" t="s">
        <v>12</v>
      </c>
      <c r="C28" s="8">
        <f>30.33900449*C6</f>
        <v>60835.771803348005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34885.949999999997</v>
      </c>
    </row>
    <row r="31" spans="2:3" ht="15.75">
      <c r="B31" s="38" t="s">
        <v>13</v>
      </c>
      <c r="C31" s="7">
        <f>SUM(C20:C30)</f>
        <v>290945.792230992</v>
      </c>
    </row>
    <row r="32" spans="2:3" ht="15.75">
      <c r="B32" s="39" t="s">
        <v>38</v>
      </c>
      <c r="C32" s="7">
        <f>C15-C31</f>
        <v>-47528.612230992003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D10" sqref="D10"/>
    </sheetView>
  </sheetViews>
  <sheetFormatPr defaultRowHeight="15"/>
  <cols>
    <col min="1" max="1" width="3.71093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58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25</v>
      </c>
    </row>
    <row r="4" spans="2:3">
      <c r="B4" s="29" t="s">
        <v>2</v>
      </c>
      <c r="C4" s="3">
        <v>1268.2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1268.2</v>
      </c>
    </row>
    <row r="7" spans="2:3">
      <c r="B7" s="31" t="s">
        <v>22</v>
      </c>
      <c r="C7" s="5">
        <v>126031.25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126031.25</v>
      </c>
    </row>
    <row r="10" spans="2:3">
      <c r="B10" s="33" t="s">
        <v>25</v>
      </c>
      <c r="C10" s="41">
        <v>164817.12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164817.12</v>
      </c>
    </row>
    <row r="13" spans="2:3">
      <c r="B13" s="33" t="s">
        <v>28</v>
      </c>
      <c r="C13" s="41">
        <v>124114.04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124114.04</v>
      </c>
    </row>
    <row r="16" spans="2:3">
      <c r="B16" s="31" t="s">
        <v>31</v>
      </c>
      <c r="C16" s="41">
        <v>166734.32999999999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166734.32999999999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20808.23</v>
      </c>
    </row>
    <row r="21" spans="2:3" ht="15.75">
      <c r="B21" s="36" t="s">
        <v>35</v>
      </c>
      <c r="C21" s="5">
        <v>77291.34</v>
      </c>
    </row>
    <row r="22" spans="2:3" ht="15.75">
      <c r="B22" s="36" t="s">
        <v>6</v>
      </c>
      <c r="C22" s="7">
        <f>24.5680319*C6</f>
        <v>31157.178055580003</v>
      </c>
    </row>
    <row r="23" spans="2:3" ht="15.75">
      <c r="B23" s="36" t="s">
        <v>7</v>
      </c>
      <c r="C23" s="7">
        <f>11.41630614*C6</f>
        <v>14478.159446748001</v>
      </c>
    </row>
    <row r="24" spans="2:3" ht="15.75">
      <c r="B24" s="36" t="s">
        <v>8</v>
      </c>
      <c r="C24" s="5">
        <v>7812.61</v>
      </c>
    </row>
    <row r="25" spans="2:3" ht="15.75">
      <c r="B25" s="37" t="s">
        <v>9</v>
      </c>
      <c r="C25" s="7">
        <v>5819.7588713180003</v>
      </c>
    </row>
    <row r="26" spans="2:3" ht="15.75">
      <c r="B26" s="37" t="s">
        <v>10</v>
      </c>
      <c r="C26" s="8">
        <f>3.447602*C6</f>
        <v>4372.2488563999996</v>
      </c>
    </row>
    <row r="27" spans="2:3" ht="15.75">
      <c r="B27" s="36" t="s">
        <v>11</v>
      </c>
      <c r="C27" s="7">
        <f>2.08934144*C6</f>
        <v>2649.7028142080003</v>
      </c>
    </row>
    <row r="28" spans="2:3" ht="15.75">
      <c r="B28" s="37" t="s">
        <v>12</v>
      </c>
      <c r="C28" s="8">
        <f>30.33900449*C6</f>
        <v>38475.925494218005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3461.59</v>
      </c>
    </row>
    <row r="31" spans="2:3" ht="15.75">
      <c r="B31" s="38" t="s">
        <v>13</v>
      </c>
      <c r="C31" s="7">
        <f>SUM(C20:C30)</f>
        <v>208978.51353847195</v>
      </c>
    </row>
    <row r="32" spans="2:3" ht="15.75">
      <c r="B32" s="39" t="s">
        <v>38</v>
      </c>
      <c r="C32" s="7">
        <f>C15-C31</f>
        <v>-84864.473538471953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19" sqref="B19"/>
    </sheetView>
  </sheetViews>
  <sheetFormatPr defaultRowHeight="15"/>
  <cols>
    <col min="1" max="1" width="3.71093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59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26</v>
      </c>
    </row>
    <row r="4" spans="2:3">
      <c r="B4" s="29" t="s">
        <v>2</v>
      </c>
      <c r="C4" s="3">
        <v>955.9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955.9</v>
      </c>
    </row>
    <row r="7" spans="2:3">
      <c r="B7" s="31" t="s">
        <v>22</v>
      </c>
      <c r="C7" s="5">
        <v>73206.41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73206.41</v>
      </c>
    </row>
    <row r="10" spans="2:3">
      <c r="B10" s="33" t="s">
        <v>25</v>
      </c>
      <c r="C10" s="5">
        <v>125377.31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125377.31</v>
      </c>
    </row>
    <row r="13" spans="2:3">
      <c r="B13" s="33" t="s">
        <v>28</v>
      </c>
      <c r="C13" s="5">
        <v>86795.39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86795.39</v>
      </c>
    </row>
    <row r="16" spans="2:3">
      <c r="B16" s="31" t="s">
        <v>31</v>
      </c>
      <c r="C16" s="5">
        <v>111788.33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111788.33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12103.51</v>
      </c>
    </row>
    <row r="21" spans="2:3" ht="15.75">
      <c r="B21" s="36" t="s">
        <v>35</v>
      </c>
      <c r="C21" s="5">
        <v>6009.81</v>
      </c>
    </row>
    <row r="22" spans="2:3" ht="15.75">
      <c r="B22" s="36" t="s">
        <v>6</v>
      </c>
      <c r="C22" s="7">
        <f>24.5680319*C6</f>
        <v>23484.581693209999</v>
      </c>
    </row>
    <row r="23" spans="2:3" ht="15.75">
      <c r="B23" s="36" t="s">
        <v>7</v>
      </c>
      <c r="C23" s="7">
        <f>11.41630614*C6</f>
        <v>10912.847039225999</v>
      </c>
    </row>
    <row r="24" spans="2:3" ht="15.75">
      <c r="B24" s="36" t="s">
        <v>8</v>
      </c>
      <c r="C24" s="5">
        <v>6403.88</v>
      </c>
    </row>
    <row r="25" spans="2:3" ht="15.75">
      <c r="B25" s="37" t="s">
        <v>9</v>
      </c>
      <c r="C25" s="7">
        <v>2602.976348441</v>
      </c>
    </row>
    <row r="26" spans="2:3" ht="15.75">
      <c r="B26" s="37" t="s">
        <v>10</v>
      </c>
      <c r="C26" s="8">
        <f>3.447602*C6</f>
        <v>3295.5627517999997</v>
      </c>
    </row>
    <row r="27" spans="2:3" ht="15.75">
      <c r="B27" s="36" t="s">
        <v>11</v>
      </c>
      <c r="C27" s="7">
        <f>2.08934144*C6</f>
        <v>1997.2014824960002</v>
      </c>
    </row>
    <row r="28" spans="2:3" ht="15.75">
      <c r="B28" s="37" t="s">
        <v>12</v>
      </c>
      <c r="C28" s="8">
        <f>30.33900449*C6</f>
        <v>29001.054391991001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17325.349999999999</v>
      </c>
    </row>
    <row r="31" spans="2:3" ht="15.75">
      <c r="B31" s="38" t="s">
        <v>13</v>
      </c>
      <c r="C31" s="7">
        <f>SUM(C20:C30)</f>
        <v>115788.543707164</v>
      </c>
    </row>
    <row r="32" spans="2:3" ht="15.75">
      <c r="B32" s="39" t="s">
        <v>38</v>
      </c>
      <c r="C32" s="7">
        <f>C15-C31</f>
        <v>-28993.153707164005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sqref="A1:C36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60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27</v>
      </c>
    </row>
    <row r="4" spans="2:3">
      <c r="B4" s="29" t="s">
        <v>2</v>
      </c>
      <c r="C4" s="3">
        <v>1256.5999999999999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1256.5999999999999</v>
      </c>
    </row>
    <row r="7" spans="2:3">
      <c r="B7" s="31" t="s">
        <v>22</v>
      </c>
      <c r="C7" s="5">
        <v>82161.83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82161.83</v>
      </c>
    </row>
    <row r="10" spans="2:3">
      <c r="B10" s="33" t="s">
        <v>25</v>
      </c>
      <c r="C10" s="5">
        <v>163459.14000000001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163459.14000000001</v>
      </c>
    </row>
    <row r="13" spans="2:3">
      <c r="B13" s="33" t="s">
        <v>28</v>
      </c>
      <c r="C13" s="5">
        <v>136928.01999999999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136928.01999999999</v>
      </c>
    </row>
    <row r="16" spans="2:3">
      <c r="B16" s="31" t="s">
        <v>31</v>
      </c>
      <c r="C16" s="5">
        <v>108692.95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108692.95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34677.99</v>
      </c>
    </row>
    <row r="21" spans="2:3" ht="15.75">
      <c r="B21" s="36" t="s">
        <v>35</v>
      </c>
      <c r="C21" s="5">
        <v>77001.17</v>
      </c>
    </row>
    <row r="22" spans="2:3" ht="15.75">
      <c r="B22" s="36" t="s">
        <v>6</v>
      </c>
      <c r="C22" s="7">
        <f>24.5680319*C6</f>
        <v>30872.188885539999</v>
      </c>
    </row>
    <row r="23" spans="2:3" ht="15.75">
      <c r="B23" s="36" t="s">
        <v>7</v>
      </c>
      <c r="C23" s="7">
        <f>11.41630614*C6</f>
        <v>14345.730295523999</v>
      </c>
    </row>
    <row r="24" spans="2:3" ht="15.75">
      <c r="B24" s="36" t="s">
        <v>8</v>
      </c>
      <c r="C24" s="5">
        <v>6558.13</v>
      </c>
    </row>
    <row r="25" spans="2:3" ht="15.75">
      <c r="B25" s="37" t="s">
        <v>9</v>
      </c>
      <c r="C25" s="7">
        <v>4391.1328794339997</v>
      </c>
    </row>
    <row r="26" spans="2:3" ht="15.75">
      <c r="B26" s="37" t="s">
        <v>10</v>
      </c>
      <c r="C26" s="8">
        <f>3.447602*C6</f>
        <v>4332.2566731999996</v>
      </c>
    </row>
    <row r="27" spans="2:3" ht="15.75">
      <c r="B27" s="36" t="s">
        <v>11</v>
      </c>
      <c r="C27" s="7">
        <f>2.08934144*C6</f>
        <v>2625.4664535040001</v>
      </c>
    </row>
    <row r="28" spans="2:3" ht="15.75">
      <c r="B28" s="37" t="s">
        <v>12</v>
      </c>
      <c r="C28" s="8">
        <f>30.33900449*C6</f>
        <v>38123.993042133996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52823.56</v>
      </c>
    </row>
    <row r="31" spans="2:3" ht="15.75">
      <c r="B31" s="38" t="s">
        <v>13</v>
      </c>
      <c r="C31" s="7">
        <f>SUM(C20:C30)</f>
        <v>268403.38822933601</v>
      </c>
    </row>
    <row r="32" spans="2:3" ht="15.75">
      <c r="B32" s="39" t="s">
        <v>38</v>
      </c>
      <c r="C32" s="7">
        <f>C15-C31</f>
        <v>-131475.36822933602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5" sqref="B5"/>
    </sheetView>
  </sheetViews>
  <sheetFormatPr defaultRowHeight="15"/>
  <cols>
    <col min="1" max="1" width="2" customWidth="1"/>
    <col min="2" max="2" width="69.140625" customWidth="1"/>
    <col min="3" max="3" width="11.140625" customWidth="1"/>
  </cols>
  <sheetData>
    <row r="1" spans="2:3" ht="47.25">
      <c r="B1" s="20" t="s">
        <v>41</v>
      </c>
      <c r="C1" s="13">
        <v>39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15</v>
      </c>
    </row>
    <row r="4" spans="2:3">
      <c r="B4" s="29" t="s">
        <v>2</v>
      </c>
      <c r="C4" s="3">
        <v>1487.6</v>
      </c>
    </row>
    <row r="5" spans="2:3">
      <c r="B5" s="29" t="s">
        <v>3</v>
      </c>
      <c r="C5" s="3">
        <v>492.7</v>
      </c>
    </row>
    <row r="6" spans="2:3">
      <c r="B6" s="29" t="s">
        <v>4</v>
      </c>
      <c r="C6" s="2">
        <f>SUM(C4:C5)</f>
        <v>1980.3</v>
      </c>
    </row>
    <row r="7" spans="2:3">
      <c r="B7" s="31" t="s">
        <v>22</v>
      </c>
      <c r="C7" s="5">
        <v>67461.98</v>
      </c>
    </row>
    <row r="8" spans="2:3">
      <c r="B8" s="31" t="s">
        <v>23</v>
      </c>
      <c r="C8" s="6">
        <v>10841.01</v>
      </c>
    </row>
    <row r="9" spans="2:3">
      <c r="B9" s="32" t="s">
        <v>24</v>
      </c>
      <c r="C9" s="6">
        <f>SUM(C7:C8)</f>
        <v>78302.989999999991</v>
      </c>
    </row>
    <row r="10" spans="2:3">
      <c r="B10" s="33" t="s">
        <v>25</v>
      </c>
      <c r="C10" s="41">
        <v>193294.33</v>
      </c>
    </row>
    <row r="11" spans="2:3">
      <c r="B11" s="33" t="s">
        <v>26</v>
      </c>
      <c r="C11" s="4">
        <v>63121.22</v>
      </c>
    </row>
    <row r="12" spans="2:3">
      <c r="B12" s="34" t="s">
        <v>27</v>
      </c>
      <c r="C12" s="4">
        <f>C10+C11</f>
        <v>256415.55</v>
      </c>
    </row>
    <row r="13" spans="2:3">
      <c r="B13" s="33" t="s">
        <v>28</v>
      </c>
      <c r="C13" s="41">
        <v>196467.16</v>
      </c>
    </row>
    <row r="14" spans="2:3">
      <c r="B14" s="33" t="s">
        <v>29</v>
      </c>
      <c r="C14" s="4">
        <v>53676.29</v>
      </c>
    </row>
    <row r="15" spans="2:3">
      <c r="B15" s="34" t="s">
        <v>30</v>
      </c>
      <c r="C15" s="5">
        <f>C13+C14</f>
        <v>250143.45</v>
      </c>
    </row>
    <row r="16" spans="2:3">
      <c r="B16" s="31" t="s">
        <v>31</v>
      </c>
      <c r="C16" s="41">
        <v>64289.15</v>
      </c>
    </row>
    <row r="17" spans="2:3">
      <c r="B17" s="31" t="s">
        <v>32</v>
      </c>
      <c r="C17" s="6">
        <v>20285.939999999999</v>
      </c>
    </row>
    <row r="18" spans="2:3">
      <c r="B18" s="32" t="s">
        <v>33</v>
      </c>
      <c r="C18" s="6">
        <f>SUM(C16:C17)</f>
        <v>84575.09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13283</v>
      </c>
    </row>
    <row r="21" spans="2:3" ht="15.75">
      <c r="B21" s="36" t="s">
        <v>35</v>
      </c>
      <c r="C21" s="17">
        <v>7011</v>
      </c>
    </row>
    <row r="22" spans="2:3" ht="15.75">
      <c r="B22" s="36" t="s">
        <v>6</v>
      </c>
      <c r="C22" s="7">
        <f>24.5680319*C6</f>
        <v>48652.073571569999</v>
      </c>
    </row>
    <row r="23" spans="2:3" ht="15.75">
      <c r="B23" s="36" t="s">
        <v>7</v>
      </c>
      <c r="C23" s="7">
        <f>11.41630614*C6</f>
        <v>22607.711049041998</v>
      </c>
    </row>
    <row r="24" spans="2:3" ht="15.75">
      <c r="B24" s="36" t="s">
        <v>8</v>
      </c>
      <c r="C24" s="5">
        <v>16283.84</v>
      </c>
    </row>
    <row r="25" spans="2:3" ht="15.75">
      <c r="B25" s="37" t="s">
        <v>9</v>
      </c>
      <c r="C25" s="7">
        <v>3876.9406661969997</v>
      </c>
    </row>
    <row r="26" spans="2:3" ht="15.75">
      <c r="B26" s="37" t="s">
        <v>10</v>
      </c>
      <c r="C26" s="8">
        <f>3.447602*C6</f>
        <v>6827.2862405999995</v>
      </c>
    </row>
    <row r="27" spans="2:3" ht="15.75">
      <c r="B27" s="36" t="s">
        <v>11</v>
      </c>
      <c r="C27" s="7">
        <f>2.08934144*C6</f>
        <v>4137.5228536320001</v>
      </c>
    </row>
    <row r="28" spans="2:3" ht="15.75">
      <c r="B28" s="37" t="s">
        <v>12</v>
      </c>
      <c r="C28" s="8">
        <f>30.33900449*C6</f>
        <v>60080.330591546997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0</v>
      </c>
    </row>
    <row r="31" spans="2:3" ht="15.75">
      <c r="B31" s="38" t="s">
        <v>13</v>
      </c>
      <c r="C31" s="7">
        <f>SUM(C20:C30)</f>
        <v>185411.47497258798</v>
      </c>
    </row>
    <row r="32" spans="2:3" ht="15.75">
      <c r="B32" s="39" t="s">
        <v>38</v>
      </c>
      <c r="C32" s="7">
        <f>C15-C31</f>
        <v>64731.975027412031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5" sqref="D5"/>
    </sheetView>
  </sheetViews>
  <sheetFormatPr defaultRowHeight="15"/>
  <cols>
    <col min="1" max="1" width="2.1406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40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3</v>
      </c>
    </row>
    <row r="4" spans="2:3">
      <c r="B4" s="29" t="s">
        <v>2</v>
      </c>
      <c r="C4" s="3">
        <v>1496.5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1496.5</v>
      </c>
    </row>
    <row r="7" spans="2:3">
      <c r="B7" s="31" t="s">
        <v>22</v>
      </c>
      <c r="C7" s="5">
        <v>64477.91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64477.91</v>
      </c>
    </row>
    <row r="10" spans="2:3">
      <c r="B10" s="33" t="s">
        <v>25</v>
      </c>
      <c r="C10" s="5">
        <v>202706.46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202706.46</v>
      </c>
    </row>
    <row r="13" spans="2:3">
      <c r="B13" s="33" t="s">
        <v>28</v>
      </c>
      <c r="C13" s="5">
        <v>169551.25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169551.25</v>
      </c>
    </row>
    <row r="16" spans="2:3">
      <c r="B16" s="31" t="s">
        <v>31</v>
      </c>
      <c r="C16" s="5">
        <v>97633.12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97633.12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50412</v>
      </c>
    </row>
    <row r="21" spans="2:3" ht="15.75">
      <c r="B21" s="36" t="s">
        <v>35</v>
      </c>
      <c r="C21" s="17">
        <v>73607</v>
      </c>
    </row>
    <row r="22" spans="2:3" ht="15.75">
      <c r="B22" s="36" t="s">
        <v>6</v>
      </c>
      <c r="C22" s="7">
        <f>24.5680319*C6</f>
        <v>36766.059738349999</v>
      </c>
    </row>
    <row r="23" spans="2:3" ht="15.75">
      <c r="B23" s="36" t="s">
        <v>7</v>
      </c>
      <c r="C23" s="7">
        <f>11.41630614*C6</f>
        <v>17084.502138510001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3982.3773150350003</v>
      </c>
    </row>
    <row r="26" spans="2:3" ht="15.75">
      <c r="B26" s="37" t="s">
        <v>10</v>
      </c>
      <c r="C26" s="8">
        <f>3.447602*C6</f>
        <v>5159.3363929999996</v>
      </c>
    </row>
    <row r="27" spans="2:3" ht="15.75">
      <c r="B27" s="36" t="s">
        <v>11</v>
      </c>
      <c r="C27" s="7">
        <f>2.08934144*C6</f>
        <v>3126.6994649600001</v>
      </c>
    </row>
    <row r="28" spans="2:3" ht="15.75">
      <c r="B28" s="37" t="s">
        <v>12</v>
      </c>
      <c r="C28" s="8">
        <f>30.33900449*C6</f>
        <v>45402.320219285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38192.9</v>
      </c>
    </row>
    <row r="31" spans="2:3" ht="15.75">
      <c r="B31" s="38" t="s">
        <v>13</v>
      </c>
      <c r="C31" s="7">
        <f>SUM(C20:C30)</f>
        <v>300080.93526914</v>
      </c>
    </row>
    <row r="32" spans="2:3" ht="15.75">
      <c r="B32" s="39" t="s">
        <v>38</v>
      </c>
      <c r="C32" s="7">
        <f>C15-C31</f>
        <v>-130529.68526914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2" sqref="B2"/>
    </sheetView>
  </sheetViews>
  <sheetFormatPr defaultRowHeight="15"/>
  <cols>
    <col min="1" max="1" width="2.71093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41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17</v>
      </c>
    </row>
    <row r="4" spans="2:3">
      <c r="B4" s="29" t="s">
        <v>2</v>
      </c>
      <c r="C4" s="3">
        <v>1228.2</v>
      </c>
    </row>
    <row r="5" spans="2:3">
      <c r="B5" s="29" t="s">
        <v>3</v>
      </c>
      <c r="C5" s="3">
        <v>40</v>
      </c>
    </row>
    <row r="6" spans="2:3">
      <c r="B6" s="29" t="s">
        <v>4</v>
      </c>
      <c r="C6" s="2">
        <f>SUM(C4:C5)</f>
        <v>1268.2</v>
      </c>
    </row>
    <row r="7" spans="2:3">
      <c r="B7" s="31" t="s">
        <v>22</v>
      </c>
      <c r="C7" s="5">
        <v>54802.2</v>
      </c>
    </row>
    <row r="8" spans="2:3">
      <c r="B8" s="31" t="s">
        <v>23</v>
      </c>
      <c r="C8" s="6">
        <v>1568.35</v>
      </c>
    </row>
    <row r="9" spans="2:3">
      <c r="B9" s="32" t="s">
        <v>24</v>
      </c>
      <c r="C9" s="6">
        <f>SUM(C7:C8)</f>
        <v>56370.549999999996</v>
      </c>
    </row>
    <row r="10" spans="2:3">
      <c r="B10" s="33" t="s">
        <v>25</v>
      </c>
      <c r="C10" s="5">
        <v>163996.84</v>
      </c>
    </row>
    <row r="11" spans="2:3">
      <c r="B11" s="33" t="s">
        <v>26</v>
      </c>
      <c r="C11" s="4">
        <v>5268.08</v>
      </c>
    </row>
    <row r="12" spans="2:3">
      <c r="B12" s="34" t="s">
        <v>27</v>
      </c>
      <c r="C12" s="4">
        <f>C10+C11</f>
        <v>169264.91999999998</v>
      </c>
    </row>
    <row r="13" spans="2:3">
      <c r="B13" s="33" t="s">
        <v>28</v>
      </c>
      <c r="C13" s="5">
        <v>144548.54999999999</v>
      </c>
    </row>
    <row r="14" spans="2:3">
      <c r="B14" s="33" t="s">
        <v>29</v>
      </c>
      <c r="C14" s="4">
        <v>5945.07</v>
      </c>
    </row>
    <row r="15" spans="2:3">
      <c r="B15" s="34" t="s">
        <v>30</v>
      </c>
      <c r="C15" s="5">
        <f>C13+C14</f>
        <v>150493.62</v>
      </c>
    </row>
    <row r="16" spans="2:3">
      <c r="B16" s="31" t="s">
        <v>31</v>
      </c>
      <c r="C16" s="5">
        <v>74250.490000000005</v>
      </c>
    </row>
    <row r="17" spans="2:3">
      <c r="B17" s="31" t="s">
        <v>32</v>
      </c>
      <c r="C17" s="6">
        <v>891.36</v>
      </c>
    </row>
    <row r="18" spans="2:3">
      <c r="B18" s="32" t="s">
        <v>33</v>
      </c>
      <c r="C18" s="6">
        <f>SUM(C16:C17)</f>
        <v>75141.850000000006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36991</v>
      </c>
    </row>
    <row r="21" spans="2:3" ht="15.75">
      <c r="B21" s="36" t="s">
        <v>35</v>
      </c>
      <c r="C21" s="17">
        <v>1879</v>
      </c>
    </row>
    <row r="22" spans="2:3" ht="15.75">
      <c r="B22" s="36" t="s">
        <v>6</v>
      </c>
      <c r="C22" s="7">
        <f>24.5680319*C6</f>
        <v>31157.178055580003</v>
      </c>
    </row>
    <row r="23" spans="2:3" ht="15.75">
      <c r="B23" s="36" t="s">
        <v>7</v>
      </c>
      <c r="C23" s="7">
        <f>11.41630614*C6</f>
        <v>14478.159446748001</v>
      </c>
    </row>
    <row r="24" spans="2:3" ht="15.75">
      <c r="B24" s="36" t="s">
        <v>8</v>
      </c>
      <c r="C24" s="5">
        <v>7812.61</v>
      </c>
    </row>
    <row r="25" spans="2:3" ht="15.75">
      <c r="B25" s="37" t="s">
        <v>9</v>
      </c>
      <c r="C25" s="7">
        <v>1577.1588713180001</v>
      </c>
    </row>
    <row r="26" spans="2:3" ht="15.75">
      <c r="B26" s="37" t="s">
        <v>10</v>
      </c>
      <c r="C26" s="8">
        <f>3.447602*C6</f>
        <v>4372.2488563999996</v>
      </c>
    </row>
    <row r="27" spans="2:3" ht="15.75">
      <c r="B27" s="36" t="s">
        <v>11</v>
      </c>
      <c r="C27" s="7">
        <f>2.08934144*C6</f>
        <v>2649.7028142080003</v>
      </c>
    </row>
    <row r="28" spans="2:3" ht="15.75">
      <c r="B28" s="37" t="s">
        <v>12</v>
      </c>
      <c r="C28" s="8">
        <f>30.33900449*C6</f>
        <v>38475.925494218005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236.52</v>
      </c>
    </row>
    <row r="31" spans="2:3" ht="15.75">
      <c r="B31" s="38" t="s">
        <v>13</v>
      </c>
      <c r="C31" s="7">
        <f>SUM(C20:C30)</f>
        <v>157460.253538472</v>
      </c>
    </row>
    <row r="32" spans="2:3" ht="15.75">
      <c r="B32" s="39" t="s">
        <v>38</v>
      </c>
      <c r="C32" s="7">
        <f>C15-C31</f>
        <v>-6966.6335384720005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22" sqref="D22"/>
    </sheetView>
  </sheetViews>
  <sheetFormatPr defaultRowHeight="15"/>
  <cols>
    <col min="1" max="1" width="2.5703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42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18</v>
      </c>
    </row>
    <row r="4" spans="2:3">
      <c r="B4" s="29" t="s">
        <v>2</v>
      </c>
      <c r="C4" s="3">
        <v>1754.9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1754.9</v>
      </c>
    </row>
    <row r="7" spans="2:3">
      <c r="B7" s="31" t="s">
        <v>22</v>
      </c>
      <c r="C7" s="5">
        <v>40838.89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40838.89</v>
      </c>
    </row>
    <row r="10" spans="2:3">
      <c r="B10" s="33" t="s">
        <v>25</v>
      </c>
      <c r="C10" s="5">
        <v>232969.89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232969.89</v>
      </c>
    </row>
    <row r="13" spans="2:3">
      <c r="B13" s="33" t="s">
        <v>28</v>
      </c>
      <c r="C13" s="5">
        <v>226930.16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226930.16</v>
      </c>
    </row>
    <row r="16" spans="2:3">
      <c r="B16" s="31" t="s">
        <v>31</v>
      </c>
      <c r="C16" s="5">
        <v>46878.62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46878.62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64607.96</v>
      </c>
    </row>
    <row r="21" spans="2:3" ht="15.75">
      <c r="B21" s="36" t="s">
        <v>35</v>
      </c>
      <c r="C21" s="5">
        <v>3527.14</v>
      </c>
    </row>
    <row r="22" spans="2:3" ht="15.75">
      <c r="B22" s="36" t="s">
        <v>6</v>
      </c>
      <c r="C22" s="7">
        <f>24.5680319*C6</f>
        <v>43114.439181310001</v>
      </c>
    </row>
    <row r="23" spans="2:3" ht="15.75">
      <c r="B23" s="36" t="s">
        <v>7</v>
      </c>
      <c r="C23" s="7">
        <f>11.41630614*C6</f>
        <v>20034.475645086</v>
      </c>
    </row>
    <row r="24" spans="2:3" ht="15.75">
      <c r="B24" s="36" t="s">
        <v>8</v>
      </c>
      <c r="C24" s="5">
        <v>9252.83</v>
      </c>
    </row>
    <row r="25" spans="2:3" ht="15.75">
      <c r="B25" s="37" t="s">
        <v>9</v>
      </c>
      <c r="C25" s="7">
        <v>2182.4287204510001</v>
      </c>
    </row>
    <row r="26" spans="2:3" ht="15.75">
      <c r="B26" s="37" t="s">
        <v>10</v>
      </c>
      <c r="C26" s="8">
        <f>3.447602*C6</f>
        <v>6050.1967498000004</v>
      </c>
    </row>
    <row r="27" spans="2:3" ht="15.75">
      <c r="B27" s="36" t="s">
        <v>11</v>
      </c>
      <c r="C27" s="7">
        <f>2.08934144*C6</f>
        <v>3666.5852930560004</v>
      </c>
    </row>
    <row r="28" spans="2:3" ht="15.75">
      <c r="B28" s="37" t="s">
        <v>12</v>
      </c>
      <c r="C28" s="8">
        <f>30.33900449*C6</f>
        <v>53241.918979501002</v>
      </c>
    </row>
    <row r="29" spans="2:3" ht="15.75">
      <c r="B29" s="37" t="s">
        <v>36</v>
      </c>
      <c r="C29" s="4">
        <v>33009.729999999996</v>
      </c>
    </row>
    <row r="30" spans="2:3" ht="15.75">
      <c r="B30" s="37" t="s">
        <v>37</v>
      </c>
      <c r="C30" s="4">
        <v>59596.84</v>
      </c>
    </row>
    <row r="31" spans="2:3" ht="15.75">
      <c r="B31" s="38" t="s">
        <v>13</v>
      </c>
      <c r="C31" s="7">
        <f>SUM(C20:C30)</f>
        <v>298284.54456920398</v>
      </c>
    </row>
    <row r="32" spans="2:3" ht="15.75">
      <c r="B32" s="39" t="s">
        <v>38</v>
      </c>
      <c r="C32" s="7">
        <f>C15-C31</f>
        <v>-71354.384569203976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E14" sqref="E14"/>
    </sheetView>
  </sheetViews>
  <sheetFormatPr defaultRowHeight="15"/>
  <cols>
    <col min="1" max="1" width="2.57031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43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5</v>
      </c>
    </row>
    <row r="4" spans="2:3">
      <c r="B4" s="29" t="s">
        <v>2</v>
      </c>
      <c r="C4" s="3">
        <v>1509.4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1509.4</v>
      </c>
    </row>
    <row r="7" spans="2:3">
      <c r="B7" s="31" t="s">
        <v>22</v>
      </c>
      <c r="C7" s="5">
        <v>118055.84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118055.84</v>
      </c>
    </row>
    <row r="10" spans="2:3">
      <c r="B10" s="33" t="s">
        <v>25</v>
      </c>
      <c r="C10" s="5">
        <v>197556.94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197556.94</v>
      </c>
    </row>
    <row r="13" spans="2:3">
      <c r="B13" s="33" t="s">
        <v>28</v>
      </c>
      <c r="C13" s="5">
        <v>167090.60999999999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167090.60999999999</v>
      </c>
    </row>
    <row r="16" spans="2:3">
      <c r="B16" s="31" t="s">
        <v>31</v>
      </c>
      <c r="C16" s="5">
        <v>148522.17000000001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148522.17000000001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17">
        <v>16860</v>
      </c>
    </row>
    <row r="21" spans="2:3" ht="15.75">
      <c r="B21" s="36" t="s">
        <v>35</v>
      </c>
      <c r="C21" s="17">
        <v>220</v>
      </c>
    </row>
    <row r="22" spans="2:3" ht="15.75">
      <c r="B22" s="36" t="s">
        <v>6</v>
      </c>
      <c r="C22" s="7">
        <f>24.5680319*C6</f>
        <v>37082.987349860006</v>
      </c>
    </row>
    <row r="23" spans="2:3" ht="15.75">
      <c r="B23" s="36" t="s">
        <v>7</v>
      </c>
      <c r="C23" s="7">
        <f>11.41630614*C6</f>
        <v>17231.772487716</v>
      </c>
    </row>
    <row r="24" spans="2:3" ht="15.75">
      <c r="B24" s="36" t="s">
        <v>8</v>
      </c>
      <c r="C24" s="5">
        <v>8516.99</v>
      </c>
    </row>
    <row r="25" spans="2:3" ht="15.75">
      <c r="B25" s="37" t="s">
        <v>9</v>
      </c>
      <c r="C25" s="7">
        <v>1877.1200129060001</v>
      </c>
    </row>
    <row r="26" spans="2:3" ht="15.75">
      <c r="B26" s="37" t="s">
        <v>10</v>
      </c>
      <c r="C26" s="8">
        <f>3.447602*C6</f>
        <v>5203.8104587999997</v>
      </c>
    </row>
    <row r="27" spans="2:3" ht="15.75">
      <c r="B27" s="36" t="s">
        <v>11</v>
      </c>
      <c r="C27" s="7">
        <f>2.08934144*C6</f>
        <v>3153.6519695360003</v>
      </c>
    </row>
    <row r="28" spans="2:3" ht="15.75">
      <c r="B28" s="37" t="s">
        <v>12</v>
      </c>
      <c r="C28" s="8">
        <f>30.33900449*C6</f>
        <v>45793.693377206</v>
      </c>
    </row>
    <row r="29" spans="2:3" ht="15.75">
      <c r="B29" s="37" t="s">
        <v>36</v>
      </c>
      <c r="C29" s="4">
        <v>2651.77</v>
      </c>
    </row>
    <row r="30" spans="2:3" ht="15.75">
      <c r="B30" s="37" t="s">
        <v>37</v>
      </c>
      <c r="C30" s="4">
        <v>30306.92</v>
      </c>
    </row>
    <row r="31" spans="2:3" ht="15.75">
      <c r="B31" s="38" t="s">
        <v>13</v>
      </c>
      <c r="C31" s="7">
        <f>SUM(C20:C30)</f>
        <v>168898.715656024</v>
      </c>
    </row>
    <row r="32" spans="2:3" ht="15.75">
      <c r="B32" s="39" t="s">
        <v>38</v>
      </c>
      <c r="C32" s="7">
        <f>C15-C31</f>
        <v>-1808.1056560240104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5"/>
  <sheetViews>
    <sheetView topLeftCell="A10" workbookViewId="0">
      <selection activeCell="B3" sqref="B3"/>
    </sheetView>
  </sheetViews>
  <sheetFormatPr defaultRowHeight="15"/>
  <cols>
    <col min="1" max="1" width="2.14062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45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>
        <v>6</v>
      </c>
    </row>
    <row r="4" spans="2:3">
      <c r="B4" s="29" t="s">
        <v>2</v>
      </c>
      <c r="C4" s="3">
        <v>3183.2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3183.2</v>
      </c>
    </row>
    <row r="7" spans="2:3">
      <c r="B7" s="31" t="s">
        <v>22</v>
      </c>
      <c r="C7" s="5">
        <v>141251.18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141251.18</v>
      </c>
    </row>
    <row r="10" spans="2:3">
      <c r="B10" s="33" t="s">
        <v>25</v>
      </c>
      <c r="C10" s="5">
        <v>412899.85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412899.85</v>
      </c>
    </row>
    <row r="13" spans="2:3">
      <c r="B13" s="33" t="s">
        <v>28</v>
      </c>
      <c r="C13" s="5">
        <v>363646.93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363646.93</v>
      </c>
    </row>
    <row r="16" spans="2:3">
      <c r="B16" s="31" t="s">
        <v>31</v>
      </c>
      <c r="C16" s="5">
        <v>190504.1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190504.1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50218.12</v>
      </c>
    </row>
    <row r="21" spans="2:3" ht="15.75">
      <c r="B21" s="36" t="s">
        <v>35</v>
      </c>
      <c r="C21" s="5">
        <v>6291.27</v>
      </c>
    </row>
    <row r="22" spans="2:3" ht="15.75">
      <c r="B22" s="36" t="s">
        <v>6</v>
      </c>
      <c r="C22" s="7">
        <f>24.5680319*C6</f>
        <v>78204.95914408</v>
      </c>
    </row>
    <row r="23" spans="2:3" ht="15.75">
      <c r="B23" s="36" t="s">
        <v>7</v>
      </c>
      <c r="C23" s="7">
        <f>11.41630614*C6</f>
        <v>36340.385704847999</v>
      </c>
    </row>
    <row r="24" spans="2:3" ht="15.75">
      <c r="B24" s="36" t="s">
        <v>8</v>
      </c>
      <c r="C24" s="5">
        <v>23459.71</v>
      </c>
    </row>
    <row r="25" spans="2:3" ht="15.75">
      <c r="B25" s="37" t="s">
        <v>9</v>
      </c>
      <c r="C25" s="7">
        <v>10322.591152168001</v>
      </c>
    </row>
    <row r="26" spans="2:3" ht="15.75">
      <c r="B26" s="37" t="s">
        <v>10</v>
      </c>
      <c r="C26" s="8">
        <f>3.447602*C6</f>
        <v>10974.4066864</v>
      </c>
    </row>
    <row r="27" spans="2:3" ht="15.75">
      <c r="B27" s="36" t="s">
        <v>11</v>
      </c>
      <c r="C27" s="7">
        <f>2.08934144*C6</f>
        <v>6650.7916718079996</v>
      </c>
    </row>
    <row r="28" spans="2:3" ht="15.75">
      <c r="B28" s="37" t="s">
        <v>12</v>
      </c>
      <c r="C28" s="8">
        <f>30.33900449*C6</f>
        <v>96575.119092567998</v>
      </c>
    </row>
    <row r="29" spans="2:3" ht="15.75">
      <c r="B29" s="37" t="s">
        <v>36</v>
      </c>
      <c r="C29" s="4">
        <v>17830.75</v>
      </c>
    </row>
    <row r="30" spans="2:3" ht="15.75">
      <c r="B30" s="37" t="s">
        <v>37</v>
      </c>
      <c r="C30" s="4">
        <v>31476.32</v>
      </c>
    </row>
    <row r="31" spans="2:3" ht="15.75">
      <c r="B31" s="38" t="s">
        <v>13</v>
      </c>
      <c r="C31" s="7">
        <f>SUM(C20:C30)</f>
        <v>368344.42345187202</v>
      </c>
    </row>
    <row r="32" spans="2:3" ht="15.75">
      <c r="B32" s="39" t="s">
        <v>38</v>
      </c>
      <c r="C32" s="7">
        <f>C15-C31</f>
        <v>-4697.4934518720256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8" sqref="D8"/>
    </sheetView>
  </sheetViews>
  <sheetFormatPr defaultRowHeight="15"/>
  <cols>
    <col min="1" max="1" width="1.85546875" customWidth="1"/>
    <col min="2" max="2" width="69.140625" customWidth="1"/>
    <col min="3" max="3" width="11.140625" customWidth="1"/>
  </cols>
  <sheetData>
    <row r="1" spans="2:3" ht="31.5">
      <c r="B1" s="20" t="s">
        <v>41</v>
      </c>
      <c r="C1" s="13">
        <v>46</v>
      </c>
    </row>
    <row r="2" spans="2:3" ht="15.75" customHeight="1">
      <c r="B2" s="29" t="s">
        <v>0</v>
      </c>
      <c r="C2" s="1" t="s">
        <v>16</v>
      </c>
    </row>
    <row r="3" spans="2:3">
      <c r="B3" s="30" t="s">
        <v>1</v>
      </c>
      <c r="C3" s="14" t="s">
        <v>19</v>
      </c>
    </row>
    <row r="4" spans="2:3">
      <c r="B4" s="29" t="s">
        <v>2</v>
      </c>
      <c r="C4" s="3">
        <v>3126.3</v>
      </c>
    </row>
    <row r="5" spans="2:3">
      <c r="B5" s="29" t="s">
        <v>3</v>
      </c>
      <c r="C5" s="3"/>
    </row>
    <row r="6" spans="2:3">
      <c r="B6" s="29" t="s">
        <v>4</v>
      </c>
      <c r="C6" s="2">
        <f>SUM(C4:C5)</f>
        <v>3126.3</v>
      </c>
    </row>
    <row r="7" spans="2:3">
      <c r="B7" s="31" t="s">
        <v>22</v>
      </c>
      <c r="C7" s="5">
        <v>155568.23000000001</v>
      </c>
    </row>
    <row r="8" spans="2:3">
      <c r="B8" s="31" t="s">
        <v>23</v>
      </c>
      <c r="C8" s="15"/>
    </row>
    <row r="9" spans="2:3">
      <c r="B9" s="32" t="s">
        <v>24</v>
      </c>
      <c r="C9" s="6">
        <f>SUM(C7:C8)</f>
        <v>155568.23000000001</v>
      </c>
    </row>
    <row r="10" spans="2:3">
      <c r="B10" s="33" t="s">
        <v>25</v>
      </c>
      <c r="C10" s="5">
        <v>429945.57</v>
      </c>
    </row>
    <row r="11" spans="2:3">
      <c r="B11" s="33" t="s">
        <v>26</v>
      </c>
      <c r="C11" s="16"/>
    </row>
    <row r="12" spans="2:3">
      <c r="B12" s="34" t="s">
        <v>27</v>
      </c>
      <c r="C12" s="4">
        <f>C10+C11</f>
        <v>429945.57</v>
      </c>
    </row>
    <row r="13" spans="2:3">
      <c r="B13" s="33" t="s">
        <v>28</v>
      </c>
      <c r="C13" s="5">
        <v>423462.31</v>
      </c>
    </row>
    <row r="14" spans="2:3">
      <c r="B14" s="33" t="s">
        <v>29</v>
      </c>
      <c r="C14" s="16"/>
    </row>
    <row r="15" spans="2:3">
      <c r="B15" s="34" t="s">
        <v>30</v>
      </c>
      <c r="C15" s="5">
        <f>C13+C14</f>
        <v>423462.31</v>
      </c>
    </row>
    <row r="16" spans="2:3">
      <c r="B16" s="31" t="s">
        <v>31</v>
      </c>
      <c r="C16" s="5">
        <v>162051.49</v>
      </c>
    </row>
    <row r="17" spans="2:3">
      <c r="B17" s="31" t="s">
        <v>32</v>
      </c>
      <c r="C17" s="15"/>
    </row>
    <row r="18" spans="2:3">
      <c r="B18" s="32" t="s">
        <v>33</v>
      </c>
      <c r="C18" s="6">
        <f>SUM(C16:C17)</f>
        <v>162051.49</v>
      </c>
    </row>
    <row r="19" spans="2:3" ht="15.75">
      <c r="B19" s="35" t="s">
        <v>5</v>
      </c>
      <c r="C19" s="15"/>
    </row>
    <row r="20" spans="2:3" ht="15.75">
      <c r="B20" s="36" t="s">
        <v>34</v>
      </c>
      <c r="C20" s="5">
        <v>116822.84</v>
      </c>
    </row>
    <row r="21" spans="2:3" ht="15.75">
      <c r="B21" s="36" t="s">
        <v>35</v>
      </c>
      <c r="C21" s="5">
        <v>4979.09</v>
      </c>
    </row>
    <row r="22" spans="2:3" ht="15.75">
      <c r="B22" s="36" t="s">
        <v>6</v>
      </c>
      <c r="C22" s="7">
        <f>24.5680319*C6</f>
        <v>76807.038128970002</v>
      </c>
    </row>
    <row r="23" spans="2:3" ht="15.75">
      <c r="B23" s="36" t="s">
        <v>7</v>
      </c>
      <c r="C23" s="7">
        <f>11.41630614*C6</f>
        <v>35690.797885482003</v>
      </c>
    </row>
    <row r="24" spans="2:3" ht="15.75">
      <c r="B24" s="36" t="s">
        <v>8</v>
      </c>
      <c r="C24" s="17">
        <v>16416</v>
      </c>
    </row>
    <row r="25" spans="2:3" ht="15.75">
      <c r="B25" s="37" t="s">
        <v>9</v>
      </c>
      <c r="C25" s="7">
        <v>3887.9291747370003</v>
      </c>
    </row>
    <row r="26" spans="2:3" ht="15.75">
      <c r="B26" s="37" t="s">
        <v>10</v>
      </c>
      <c r="C26" s="8">
        <f>3.447602*C6</f>
        <v>10778.2381326</v>
      </c>
    </row>
    <row r="27" spans="2:3" ht="15.75">
      <c r="B27" s="36" t="s">
        <v>11</v>
      </c>
      <c r="C27" s="7">
        <f>2.08934144*C6</f>
        <v>6531.9081438720004</v>
      </c>
    </row>
    <row r="28" spans="2:3" ht="15.75">
      <c r="B28" s="37" t="s">
        <v>12</v>
      </c>
      <c r="C28" s="8">
        <f>30.33900449*C6</f>
        <v>94848.829737087013</v>
      </c>
    </row>
    <row r="29" spans="2:3" ht="15.75">
      <c r="B29" s="37" t="s">
        <v>36</v>
      </c>
      <c r="C29" s="4">
        <v>33009.729999999996</v>
      </c>
    </row>
    <row r="30" spans="2:3" ht="15.75">
      <c r="B30" s="37" t="s">
        <v>37</v>
      </c>
      <c r="C30" s="4">
        <v>81941.69</v>
      </c>
    </row>
    <row r="31" spans="2:3" ht="15.75">
      <c r="B31" s="38" t="s">
        <v>13</v>
      </c>
      <c r="C31" s="7">
        <f>SUM(C20:C30)</f>
        <v>481714.09120274795</v>
      </c>
    </row>
    <row r="32" spans="2:3" ht="15.75">
      <c r="B32" s="39" t="s">
        <v>38</v>
      </c>
      <c r="C32" s="7">
        <f>C15-C31</f>
        <v>-58251.781202747952</v>
      </c>
    </row>
    <row r="33" spans="2:3">
      <c r="B33" s="26"/>
      <c r="C33" s="19"/>
    </row>
    <row r="34" spans="2:3" ht="15.75">
      <c r="B34" s="27" t="s">
        <v>39</v>
      </c>
      <c r="C34" s="19"/>
    </row>
    <row r="35" spans="2:3" ht="15.75">
      <c r="B35" s="27" t="s">
        <v>40</v>
      </c>
      <c r="C35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м1</vt:lpstr>
      <vt:lpstr>м1а</vt:lpstr>
      <vt:lpstr>м1б</vt:lpstr>
      <vt:lpstr>м3</vt:lpstr>
      <vt:lpstr>м3а</vt:lpstr>
      <vt:lpstr>м3б</vt:lpstr>
      <vt:lpstr>м5</vt:lpstr>
      <vt:lpstr>м6</vt:lpstr>
      <vt:lpstr>м6а</vt:lpstr>
      <vt:lpstr>м7</vt:lpstr>
      <vt:lpstr>м9</vt:lpstr>
      <vt:lpstr>м11</vt:lpstr>
      <vt:lpstr>м13</vt:lpstr>
      <vt:lpstr>м15</vt:lpstr>
      <vt:lpstr>м17</vt:lpstr>
      <vt:lpstr>м19</vt:lpstr>
      <vt:lpstr>м21</vt:lpstr>
      <vt:lpstr>м21а</vt:lpstr>
      <vt:lpstr>м22</vt:lpstr>
      <vt:lpstr>м23</vt:lpstr>
      <vt:lpstr>м24</vt:lpstr>
      <vt:lpstr>м25</vt:lpstr>
      <vt:lpstr>м26</vt:lpstr>
      <vt:lpstr>м27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2018-03-22T11:25:01Z</dcterms:modified>
</cp:coreProperties>
</file>