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9"/>
  </bookViews>
  <sheets>
    <sheet name="к2" sheetId="2" r:id="rId1"/>
    <sheet name="к3" sheetId="3" r:id="rId2"/>
    <sheet name="к4" sheetId="4" r:id="rId3"/>
    <sheet name="к5" sheetId="5" r:id="rId4"/>
    <sheet name="к6" sheetId="6" r:id="rId5"/>
    <sheet name="к8" sheetId="7" r:id="rId6"/>
    <sheet name="к11" sheetId="8" r:id="rId7"/>
    <sheet name="к12" sheetId="9" r:id="rId8"/>
    <sheet name="к13" sheetId="10" r:id="rId9"/>
    <sheet name="к15" sheetId="11" r:id="rId10"/>
    <sheet name="к16" sheetId="12" r:id="rId11"/>
    <sheet name="к18" sheetId="13" r:id="rId12"/>
    <sheet name="к20" sheetId="14" r:id="rId13"/>
  </sheets>
  <calcPr calcId="125725"/>
</workbook>
</file>

<file path=xl/calcChain.xml><?xml version="1.0" encoding="utf-8"?>
<calcChain xmlns="http://schemas.openxmlformats.org/spreadsheetml/2006/main">
  <c r="C18" i="14"/>
  <c r="C15"/>
  <c r="C12"/>
  <c r="C9"/>
  <c r="C6"/>
  <c r="C27" s="1"/>
  <c r="C18" i="13"/>
  <c r="C15"/>
  <c r="C12"/>
  <c r="C9"/>
  <c r="C6"/>
  <c r="C28" s="1"/>
  <c r="C18" i="12"/>
  <c r="C15"/>
  <c r="C12"/>
  <c r="C9"/>
  <c r="C6"/>
  <c r="C27" s="1"/>
  <c r="C28" i="11"/>
  <c r="C26"/>
  <c r="C22"/>
  <c r="C18"/>
  <c r="C15"/>
  <c r="C12"/>
  <c r="C9"/>
  <c r="C6"/>
  <c r="C27" s="1"/>
  <c r="C18" i="10"/>
  <c r="C15"/>
  <c r="C12"/>
  <c r="C9"/>
  <c r="C6"/>
  <c r="C28" s="1"/>
  <c r="C18" i="9"/>
  <c r="C15"/>
  <c r="C12"/>
  <c r="C9"/>
  <c r="C6"/>
  <c r="C28" s="1"/>
  <c r="C18" i="8"/>
  <c r="C15"/>
  <c r="C12"/>
  <c r="C9"/>
  <c r="C6"/>
  <c r="C27" s="1"/>
  <c r="C18" i="7"/>
  <c r="C15"/>
  <c r="C12"/>
  <c r="C9"/>
  <c r="C6"/>
  <c r="C27" s="1"/>
  <c r="C28" i="6"/>
  <c r="C26"/>
  <c r="C22"/>
  <c r="C18"/>
  <c r="C15"/>
  <c r="C12"/>
  <c r="C9"/>
  <c r="C6"/>
  <c r="C27" s="1"/>
  <c r="C18" i="5"/>
  <c r="C15"/>
  <c r="C12"/>
  <c r="C9"/>
  <c r="C6"/>
  <c r="C27" s="1"/>
  <c r="C28" i="4"/>
  <c r="C26"/>
  <c r="C22"/>
  <c r="C18"/>
  <c r="C15"/>
  <c r="C12"/>
  <c r="C9"/>
  <c r="C6"/>
  <c r="C27" s="1"/>
  <c r="C18" i="3"/>
  <c r="C15"/>
  <c r="C12"/>
  <c r="C9"/>
  <c r="C6"/>
  <c r="C28" s="1"/>
  <c r="C28" i="2"/>
  <c r="C26"/>
  <c r="C22"/>
  <c r="C18"/>
  <c r="C15"/>
  <c r="C12"/>
  <c r="C9"/>
  <c r="C6"/>
  <c r="C27" s="1"/>
  <c r="C22" i="14" l="1"/>
  <c r="C26"/>
  <c r="C28"/>
  <c r="C23"/>
  <c r="C23" i="13"/>
  <c r="C27"/>
  <c r="C22"/>
  <c r="C31" s="1"/>
  <c r="C32" s="1"/>
  <c r="C26"/>
  <c r="C22" i="12"/>
  <c r="C26"/>
  <c r="C28"/>
  <c r="C23"/>
  <c r="C31" i="11"/>
  <c r="C32" s="1"/>
  <c r="C23"/>
  <c r="C23" i="10"/>
  <c r="C27"/>
  <c r="C22"/>
  <c r="C31" s="1"/>
  <c r="C32" s="1"/>
  <c r="C26"/>
  <c r="C23" i="9"/>
  <c r="C27"/>
  <c r="C22"/>
  <c r="C26"/>
  <c r="C22" i="8"/>
  <c r="C26"/>
  <c r="C28"/>
  <c r="C23"/>
  <c r="C22" i="7"/>
  <c r="C26"/>
  <c r="C28"/>
  <c r="C23"/>
  <c r="C23" i="6"/>
  <c r="C31" s="1"/>
  <c r="C32" s="1"/>
  <c r="C22" i="5"/>
  <c r="C26"/>
  <c r="C28"/>
  <c r="C23"/>
  <c r="C31" i="4"/>
  <c r="C32" s="1"/>
  <c r="C23"/>
  <c r="C23" i="3"/>
  <c r="C27"/>
  <c r="C22"/>
  <c r="C31" s="1"/>
  <c r="C32" s="1"/>
  <c r="C26"/>
  <c r="C31" i="2"/>
  <c r="C32" s="1"/>
  <c r="C23"/>
  <c r="C31" i="14" l="1"/>
  <c r="C32" s="1"/>
  <c r="C31" i="12"/>
  <c r="C32" s="1"/>
  <c r="C31" i="9"/>
  <c r="C32" s="1"/>
  <c r="C31" i="8"/>
  <c r="C32" s="1"/>
  <c r="C31" i="7"/>
  <c r="C32" s="1"/>
  <c r="C31" i="5"/>
  <c r="C32" s="1"/>
</calcChain>
</file>

<file path=xl/sharedStrings.xml><?xml version="1.0" encoding="utf-8"?>
<sst xmlns="http://schemas.openxmlformats.org/spreadsheetml/2006/main" count="455" uniqueCount="35">
  <si>
    <t>Улица</t>
  </si>
  <si>
    <t>Дом</t>
  </si>
  <si>
    <t>Общая площадь  квартир</t>
  </si>
  <si>
    <t>Площадь юридических лиц</t>
  </si>
  <si>
    <t>Площадь всего</t>
  </si>
  <si>
    <t>Расходы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</si>
  <si>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</si>
  <si>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</si>
  <si>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</si>
  <si>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</si>
  <si>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</si>
  <si>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</si>
  <si>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</si>
  <si>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Израсходовано всего</t>
  </si>
  <si>
    <t xml:space="preserve">Результат (экономия / -перерасход)                 </t>
  </si>
  <si>
    <t>Кирова</t>
  </si>
  <si>
    <t>Генеральный директор   _______________В.И. Гримайло</t>
  </si>
  <si>
    <t xml:space="preserve">Отчет  2017г.  ООО "ЭЛЕВКОН"  за содержание и ремонт общего имущества многоквартирного дома по адресу: </t>
  </si>
  <si>
    <t>Задолженность  за содержание жилых помещений на 01.01.17г.</t>
  </si>
  <si>
    <t>Задолженность  за содержание нежилых помещений (юр.лиц) на 01.01.17г.</t>
  </si>
  <si>
    <t>Всего задолженность  за содержание жилищного фонда на 01.01.17г.</t>
  </si>
  <si>
    <t>Начислено за содержание и ремонт жилых помещений</t>
  </si>
  <si>
    <t>Начислено за содержание и ремонт нежилых помещений (юр.лицам)</t>
  </si>
  <si>
    <t>Всего начислено за содержание и ремонт жилищного фонда</t>
  </si>
  <si>
    <t>Оплачено за содержание и ремонт жилых помещений</t>
  </si>
  <si>
    <t>Оплачено за содержание и ремонт нежилых помещений (юр.лицами)</t>
  </si>
  <si>
    <t>Всего оплачено за содержание и ремонт жилищного фонда</t>
  </si>
  <si>
    <t>Задолженность за содержание жилых помещенийна 01.01.18г.</t>
  </si>
  <si>
    <t>Задолженность  за содержание нежилых помещений (юр.лиц) на 01.01.18г.</t>
  </si>
  <si>
    <t>Всего задолженность  за содержание жилищного фонда на 01.01.18г.</t>
  </si>
  <si>
    <t>Обслуживание инженерных сетей</t>
  </si>
  <si>
    <t>Текущий ремонт конструктивных элементов</t>
  </si>
  <si>
    <t>Обслуживание общедомовых приборов учета</t>
  </si>
  <si>
    <t>Коммунальные ресурсы на общедомовые нужды</t>
  </si>
  <si>
    <t>23.03.2018года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</si>
</sst>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>
      <alignment horizontal="right" vertical="top" wrapText="1"/>
    </xf>
    <xf numFmtId="0" fontId="8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2" fontId="2" fillId="0" borderId="1" xfId="0" applyNumberFormat="1" applyFont="1" applyBorder="1" applyAlignment="1"/>
    <xf numFmtId="2" fontId="2" fillId="3" borderId="1" xfId="1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vertical="center" wrapText="1"/>
    </xf>
    <xf numFmtId="0" fontId="8" fillId="0" borderId="0" xfId="2"/>
    <xf numFmtId="0" fontId="1" fillId="0" borderId="0" xfId="0" applyFont="1" applyBorder="1" applyAlignment="1"/>
    <xf numFmtId="0" fontId="5" fillId="0" borderId="0" xfId="0" applyFont="1" applyBorder="1" applyAlignment="1">
      <alignment horizontal="right" wrapText="1"/>
    </xf>
    <xf numFmtId="0" fontId="1" fillId="0" borderId="2" xfId="0" applyFont="1" applyBorder="1" applyAlignment="1">
      <alignment horizontal="right"/>
    </xf>
    <xf numFmtId="0" fontId="9" fillId="3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9" fillId="0" borderId="1" xfId="0" applyFont="1" applyBorder="1" applyAlignment="1"/>
    <xf numFmtId="0" fontId="10" fillId="2" borderId="1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11" fillId="2" borderId="3" xfId="0" applyFont="1" applyFill="1" applyBorder="1" applyAlignment="1">
      <alignment wrapText="1"/>
    </xf>
    <xf numFmtId="0" fontId="10" fillId="2" borderId="4" xfId="0" applyFont="1" applyFill="1" applyBorder="1" applyAlignment="1">
      <alignment wrapText="1"/>
    </xf>
    <xf numFmtId="2" fontId="11" fillId="2" borderId="1" xfId="0" applyNumberFormat="1" applyFont="1" applyFill="1" applyBorder="1" applyAlignment="1">
      <alignment wrapText="1"/>
    </xf>
    <xf numFmtId="0" fontId="6" fillId="0" borderId="0" xfId="2" applyFont="1"/>
    <xf numFmtId="2" fontId="2" fillId="2" borderId="1" xfId="0" applyNumberFormat="1" applyFont="1" applyFill="1" applyBorder="1" applyAlignment="1"/>
    <xf numFmtId="0" fontId="2" fillId="0" borderId="2" xfId="0" applyFont="1" applyBorder="1" applyAlignment="1">
      <alignment horizontal="right"/>
    </xf>
  </cellXfs>
  <cellStyles count="3">
    <cellStyle name="Итоги" xfId="1"/>
    <cellStyle name="Обычный" xfId="0" builtinId="0"/>
    <cellStyle name="Обычный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36"/>
  <sheetViews>
    <sheetView topLeftCell="A16" workbookViewId="0">
      <selection activeCell="C1" sqref="C1:C32"/>
    </sheetView>
  </sheetViews>
  <sheetFormatPr defaultRowHeight="15"/>
  <cols>
    <col min="1" max="1" width="2.85546875" customWidth="1"/>
    <col min="2" max="2" width="70.28515625" customWidth="1"/>
    <col min="3" max="3" width="9.85546875" customWidth="1"/>
  </cols>
  <sheetData>
    <row r="1" spans="2:3" ht="31.5">
      <c r="B1" s="12" t="s">
        <v>17</v>
      </c>
      <c r="C1" s="14">
        <v>13</v>
      </c>
    </row>
    <row r="2" spans="2:3" ht="30.75" customHeight="1">
      <c r="B2" s="15" t="s">
        <v>0</v>
      </c>
      <c r="C2" s="1" t="s">
        <v>15</v>
      </c>
    </row>
    <row r="3" spans="2:3">
      <c r="B3" s="15" t="s">
        <v>1</v>
      </c>
      <c r="C3" s="16">
        <v>2</v>
      </c>
    </row>
    <row r="4" spans="2:3">
      <c r="B4" s="15" t="s">
        <v>2</v>
      </c>
      <c r="C4" s="3">
        <v>707.1</v>
      </c>
    </row>
    <row r="5" spans="2:3">
      <c r="B5" s="15" t="s">
        <v>3</v>
      </c>
      <c r="C5" s="3"/>
    </row>
    <row r="6" spans="2:3">
      <c r="B6" s="15" t="s">
        <v>4</v>
      </c>
      <c r="C6" s="2">
        <f>SUM(C4:C5)</f>
        <v>707.1</v>
      </c>
    </row>
    <row r="7" spans="2:3">
      <c r="B7" s="11" t="s">
        <v>18</v>
      </c>
      <c r="C7" s="5">
        <v>137318.82999999999</v>
      </c>
    </row>
    <row r="8" spans="2:3">
      <c r="B8" s="11" t="s">
        <v>19</v>
      </c>
      <c r="C8" s="17"/>
    </row>
    <row r="9" spans="2:3">
      <c r="B9" s="18" t="s">
        <v>20</v>
      </c>
      <c r="C9" s="6">
        <f>SUM(C7:C8)</f>
        <v>137318.82999999999</v>
      </c>
    </row>
    <row r="10" spans="2:3">
      <c r="B10" s="9" t="s">
        <v>21</v>
      </c>
      <c r="C10" s="5">
        <v>90417.27</v>
      </c>
    </row>
    <row r="11" spans="2:3">
      <c r="B11" s="9" t="s">
        <v>22</v>
      </c>
      <c r="C11" s="19"/>
    </row>
    <row r="12" spans="2:3">
      <c r="B12" s="10" t="s">
        <v>23</v>
      </c>
      <c r="C12" s="4">
        <f>C10+C11</f>
        <v>90417.27</v>
      </c>
    </row>
    <row r="13" spans="2:3">
      <c r="B13" s="9" t="s">
        <v>24</v>
      </c>
      <c r="C13" s="5">
        <v>68912.81</v>
      </c>
    </row>
    <row r="14" spans="2:3">
      <c r="B14" s="9" t="s">
        <v>25</v>
      </c>
      <c r="C14" s="19"/>
    </row>
    <row r="15" spans="2:3">
      <c r="B15" s="10" t="s">
        <v>26</v>
      </c>
      <c r="C15" s="5">
        <f>C13+C14</f>
        <v>68912.81</v>
      </c>
    </row>
    <row r="16" spans="2:3">
      <c r="B16" s="11" t="s">
        <v>27</v>
      </c>
      <c r="C16" s="5">
        <v>158823.29</v>
      </c>
    </row>
    <row r="17" spans="2:3">
      <c r="B17" s="11" t="s">
        <v>28</v>
      </c>
      <c r="C17" s="17"/>
    </row>
    <row r="18" spans="2:3">
      <c r="B18" s="18" t="s">
        <v>29</v>
      </c>
      <c r="C18" s="6">
        <f>SUM(C16:C17)</f>
        <v>158823.29</v>
      </c>
    </row>
    <row r="19" spans="2:3" ht="15.75">
      <c r="B19" s="20" t="s">
        <v>5</v>
      </c>
      <c r="C19" s="17"/>
    </row>
    <row r="20" spans="2:3" ht="15.75">
      <c r="B20" s="21" t="s">
        <v>30</v>
      </c>
      <c r="C20" s="5">
        <v>19696.78</v>
      </c>
    </row>
    <row r="21" spans="2:3" ht="15.75">
      <c r="B21" s="21" t="s">
        <v>31</v>
      </c>
      <c r="C21" s="5">
        <v>1048.95</v>
      </c>
    </row>
    <row r="22" spans="2:3" ht="15.75">
      <c r="B22" s="21" t="s">
        <v>6</v>
      </c>
      <c r="C22" s="7">
        <f>24.5680319*C6</f>
        <v>17372.05535649</v>
      </c>
    </row>
    <row r="23" spans="2:3" ht="15.75">
      <c r="B23" s="21" t="s">
        <v>7</v>
      </c>
      <c r="C23" s="7">
        <f>11.41630614*C6</f>
        <v>8072.4700715939998</v>
      </c>
    </row>
    <row r="24" spans="2:3" ht="15.75">
      <c r="B24" s="21" t="s">
        <v>8</v>
      </c>
      <c r="C24" s="5">
        <v>4791.1099999999997</v>
      </c>
    </row>
    <row r="25" spans="2:3" ht="15.75">
      <c r="B25" s="22" t="s">
        <v>9</v>
      </c>
      <c r="C25" s="7">
        <v>879.36369492900008</v>
      </c>
    </row>
    <row r="26" spans="2:3" ht="15.75">
      <c r="B26" s="22" t="s">
        <v>10</v>
      </c>
      <c r="C26" s="8">
        <f>3.447602*C6</f>
        <v>2437.7993741999999</v>
      </c>
    </row>
    <row r="27" spans="2:3" ht="15.75">
      <c r="B27" s="21" t="s">
        <v>11</v>
      </c>
      <c r="C27" s="7">
        <f>2.08934144*C6</f>
        <v>1477.373332224</v>
      </c>
    </row>
    <row r="28" spans="2:3" ht="15.75">
      <c r="B28" s="22" t="s">
        <v>12</v>
      </c>
      <c r="C28" s="8">
        <f>30.33900449*C6</f>
        <v>21452.710074879</v>
      </c>
    </row>
    <row r="29" spans="2:3" ht="15.75">
      <c r="B29" s="22" t="s">
        <v>32</v>
      </c>
      <c r="C29" s="4">
        <v>2651.77</v>
      </c>
    </row>
    <row r="30" spans="2:3" ht="15.75">
      <c r="B30" s="22" t="s">
        <v>33</v>
      </c>
      <c r="C30" s="4">
        <v>12541.91</v>
      </c>
    </row>
    <row r="31" spans="2:3" ht="15.75">
      <c r="B31" s="23" t="s">
        <v>13</v>
      </c>
      <c r="C31" s="7">
        <f>SUM(C20:C30)</f>
        <v>92422.291904316007</v>
      </c>
    </row>
    <row r="32" spans="2:3" ht="15.75">
      <c r="B32" s="24" t="s">
        <v>14</v>
      </c>
      <c r="C32" s="7">
        <f>C15-C31</f>
        <v>-23509.48190431601</v>
      </c>
    </row>
    <row r="33" spans="2:2">
      <c r="B33" s="13"/>
    </row>
    <row r="34" spans="2:2" ht="15.75">
      <c r="B34" s="25" t="s">
        <v>34</v>
      </c>
    </row>
    <row r="35" spans="2:2" ht="15.75">
      <c r="B35" s="25" t="s">
        <v>16</v>
      </c>
    </row>
    <row r="36" spans="2:2" ht="15.75">
      <c r="B36" s="25"/>
    </row>
  </sheetData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C36"/>
  <sheetViews>
    <sheetView tabSelected="1" topLeftCell="A16" workbookViewId="0">
      <selection activeCell="B36" sqref="B36"/>
    </sheetView>
  </sheetViews>
  <sheetFormatPr defaultRowHeight="15"/>
  <cols>
    <col min="1" max="1" width="3" customWidth="1"/>
    <col min="2" max="2" width="70.28515625" customWidth="1"/>
    <col min="3" max="3" width="10.140625" customWidth="1"/>
  </cols>
  <sheetData>
    <row r="1" spans="2:3" ht="31.5">
      <c r="B1" s="12" t="s">
        <v>17</v>
      </c>
      <c r="C1" s="14">
        <v>22</v>
      </c>
    </row>
    <row r="2" spans="2:3" ht="45.75" customHeight="1">
      <c r="B2" s="15" t="s">
        <v>0</v>
      </c>
      <c r="C2" s="1" t="s">
        <v>15</v>
      </c>
    </row>
    <row r="3" spans="2:3">
      <c r="B3" s="15" t="s">
        <v>1</v>
      </c>
      <c r="C3" s="27">
        <v>15</v>
      </c>
    </row>
    <row r="4" spans="2:3">
      <c r="B4" s="15" t="s">
        <v>2</v>
      </c>
      <c r="C4" s="3">
        <v>337.7</v>
      </c>
    </row>
    <row r="5" spans="2:3">
      <c r="B5" s="15" t="s">
        <v>3</v>
      </c>
      <c r="C5" s="3"/>
    </row>
    <row r="6" spans="2:3">
      <c r="B6" s="15" t="s">
        <v>4</v>
      </c>
      <c r="C6" s="2">
        <f>SUM(C4:C5)</f>
        <v>337.7</v>
      </c>
    </row>
    <row r="7" spans="2:3">
      <c r="B7" s="11" t="s">
        <v>18</v>
      </c>
      <c r="C7" s="5">
        <v>4364.76</v>
      </c>
    </row>
    <row r="8" spans="2:3">
      <c r="B8" s="11" t="s">
        <v>19</v>
      </c>
      <c r="C8" s="17"/>
    </row>
    <row r="9" spans="2:3">
      <c r="B9" s="18" t="s">
        <v>20</v>
      </c>
      <c r="C9" s="6">
        <f>SUM(C7:C8)</f>
        <v>4364.76</v>
      </c>
    </row>
    <row r="10" spans="2:3">
      <c r="B10" s="9" t="s">
        <v>21</v>
      </c>
      <c r="C10" s="5">
        <v>45920.38</v>
      </c>
    </row>
    <row r="11" spans="2:3">
      <c r="B11" s="9" t="s">
        <v>22</v>
      </c>
      <c r="C11" s="19"/>
    </row>
    <row r="12" spans="2:3">
      <c r="B12" s="10" t="s">
        <v>23</v>
      </c>
      <c r="C12" s="4">
        <f>C10+C11</f>
        <v>45920.38</v>
      </c>
    </row>
    <row r="13" spans="2:3">
      <c r="B13" s="9" t="s">
        <v>24</v>
      </c>
      <c r="C13" s="5">
        <v>46262.83</v>
      </c>
    </row>
    <row r="14" spans="2:3">
      <c r="B14" s="9" t="s">
        <v>25</v>
      </c>
      <c r="C14" s="19"/>
    </row>
    <row r="15" spans="2:3">
      <c r="B15" s="10" t="s">
        <v>26</v>
      </c>
      <c r="C15" s="5">
        <f>C13+C14</f>
        <v>46262.83</v>
      </c>
    </row>
    <row r="16" spans="2:3">
      <c r="B16" s="11" t="s">
        <v>27</v>
      </c>
      <c r="C16" s="5">
        <v>4022.31</v>
      </c>
    </row>
    <row r="17" spans="2:3">
      <c r="B17" s="11" t="s">
        <v>28</v>
      </c>
      <c r="C17" s="17"/>
    </row>
    <row r="18" spans="2:3">
      <c r="B18" s="18" t="s">
        <v>29</v>
      </c>
      <c r="C18" s="6">
        <f>SUM(C16:C17)</f>
        <v>4022.31</v>
      </c>
    </row>
    <row r="19" spans="2:3" ht="15.75">
      <c r="B19" s="20" t="s">
        <v>5</v>
      </c>
      <c r="C19" s="17"/>
    </row>
    <row r="20" spans="2:3" ht="15.75">
      <c r="B20" s="21" t="s">
        <v>30</v>
      </c>
      <c r="C20" s="5">
        <v>802.62</v>
      </c>
    </row>
    <row r="21" spans="2:3" ht="15.75">
      <c r="B21" s="21" t="s">
        <v>31</v>
      </c>
      <c r="C21" s="5">
        <v>885.95</v>
      </c>
    </row>
    <row r="22" spans="2:3" ht="15.75">
      <c r="B22" s="21" t="s">
        <v>6</v>
      </c>
      <c r="C22" s="7">
        <f>24.5680319*C6</f>
        <v>8296.6243726299999</v>
      </c>
    </row>
    <row r="23" spans="2:3" ht="15.75">
      <c r="B23" s="21" t="s">
        <v>7</v>
      </c>
      <c r="C23" s="7">
        <f>11.41630614*C6</f>
        <v>3855.2865834779996</v>
      </c>
    </row>
    <row r="24" spans="2:3" ht="15.75">
      <c r="B24" s="21" t="s">
        <v>8</v>
      </c>
      <c r="C24" s="5">
        <v>3518.39</v>
      </c>
    </row>
    <row r="25" spans="2:3" ht="15.75">
      <c r="B25" s="22" t="s">
        <v>9</v>
      </c>
      <c r="C25" s="7">
        <v>1127.0704706229999</v>
      </c>
    </row>
    <row r="26" spans="2:3" ht="15.75">
      <c r="B26" s="22" t="s">
        <v>10</v>
      </c>
      <c r="C26" s="8">
        <f>3.447602*C6</f>
        <v>1164.2551953999998</v>
      </c>
    </row>
    <row r="27" spans="2:3" ht="15.75">
      <c r="B27" s="21" t="s">
        <v>11</v>
      </c>
      <c r="C27" s="7">
        <f>2.08934144*C6</f>
        <v>705.57060428800003</v>
      </c>
    </row>
    <row r="28" spans="2:3" ht="15.75">
      <c r="B28" s="22" t="s">
        <v>12</v>
      </c>
      <c r="C28" s="8">
        <f>30.33900449*C6</f>
        <v>10245.481816273001</v>
      </c>
    </row>
    <row r="29" spans="2:3" ht="15.75">
      <c r="B29" s="22" t="s">
        <v>32</v>
      </c>
      <c r="C29" s="4">
        <v>2651.77</v>
      </c>
    </row>
    <row r="30" spans="2:3" ht="15.75">
      <c r="B30" s="22" t="s">
        <v>33</v>
      </c>
      <c r="C30" s="4">
        <v>6403.39</v>
      </c>
    </row>
    <row r="31" spans="2:3" ht="15.75">
      <c r="B31" s="23" t="s">
        <v>13</v>
      </c>
      <c r="C31" s="7">
        <f>SUM(C20:C30)</f>
        <v>39656.409042692001</v>
      </c>
    </row>
    <row r="32" spans="2:3" ht="15.75">
      <c r="B32" s="24" t="s">
        <v>14</v>
      </c>
      <c r="C32" s="7">
        <f>C15-C31</f>
        <v>6606.4209573080007</v>
      </c>
    </row>
    <row r="33" spans="2:2">
      <c r="B33" s="13"/>
    </row>
    <row r="34" spans="2:2" ht="15.75">
      <c r="B34" s="25" t="s">
        <v>34</v>
      </c>
    </row>
    <row r="35" spans="2:2" ht="15.75">
      <c r="B35" s="25" t="s">
        <v>16</v>
      </c>
    </row>
    <row r="36" spans="2:2" ht="15.75">
      <c r="B36" s="25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C36"/>
  <sheetViews>
    <sheetView topLeftCell="A13" workbookViewId="0">
      <selection activeCell="D5" sqref="D5"/>
    </sheetView>
  </sheetViews>
  <sheetFormatPr defaultRowHeight="15"/>
  <cols>
    <col min="1" max="1" width="3.85546875" customWidth="1"/>
    <col min="2" max="2" width="70.28515625" customWidth="1"/>
    <col min="3" max="3" width="11.28515625" customWidth="1"/>
  </cols>
  <sheetData>
    <row r="1" spans="2:3" ht="31.5">
      <c r="B1" s="12" t="s">
        <v>17</v>
      </c>
      <c r="C1" s="14">
        <v>23</v>
      </c>
    </row>
    <row r="2" spans="2:3" ht="35.25" customHeight="1">
      <c r="B2" s="15" t="s">
        <v>0</v>
      </c>
      <c r="C2" s="1" t="s">
        <v>15</v>
      </c>
    </row>
    <row r="3" spans="2:3">
      <c r="B3" s="15" t="s">
        <v>1</v>
      </c>
      <c r="C3" s="27">
        <v>16</v>
      </c>
    </row>
    <row r="4" spans="2:3">
      <c r="B4" s="15" t="s">
        <v>2</v>
      </c>
      <c r="C4" s="3">
        <v>342.9</v>
      </c>
    </row>
    <row r="5" spans="2:3">
      <c r="B5" s="15" t="s">
        <v>3</v>
      </c>
      <c r="C5" s="3"/>
    </row>
    <row r="6" spans="2:3">
      <c r="B6" s="15" t="s">
        <v>4</v>
      </c>
      <c r="C6" s="2">
        <f>SUM(C4:C5)</f>
        <v>342.9</v>
      </c>
    </row>
    <row r="7" spans="2:3">
      <c r="B7" s="11" t="s">
        <v>18</v>
      </c>
      <c r="C7" s="5">
        <v>18284.849999999999</v>
      </c>
    </row>
    <row r="8" spans="2:3">
      <c r="B8" s="11" t="s">
        <v>19</v>
      </c>
      <c r="C8" s="17"/>
    </row>
    <row r="9" spans="2:3">
      <c r="B9" s="18" t="s">
        <v>20</v>
      </c>
      <c r="C9" s="6">
        <f>SUM(C7:C8)</f>
        <v>18284.849999999999</v>
      </c>
    </row>
    <row r="10" spans="2:3">
      <c r="B10" s="9" t="s">
        <v>21</v>
      </c>
      <c r="C10" s="5">
        <v>46110.46</v>
      </c>
    </row>
    <row r="11" spans="2:3">
      <c r="B11" s="9" t="s">
        <v>22</v>
      </c>
      <c r="C11" s="19"/>
    </row>
    <row r="12" spans="2:3">
      <c r="B12" s="10" t="s">
        <v>23</v>
      </c>
      <c r="C12" s="4">
        <f>C10+C11</f>
        <v>46110.46</v>
      </c>
    </row>
    <row r="13" spans="2:3">
      <c r="B13" s="9" t="s">
        <v>24</v>
      </c>
      <c r="C13" s="5">
        <v>59769.23</v>
      </c>
    </row>
    <row r="14" spans="2:3">
      <c r="B14" s="9" t="s">
        <v>25</v>
      </c>
      <c r="C14" s="19"/>
    </row>
    <row r="15" spans="2:3">
      <c r="B15" s="10" t="s">
        <v>26</v>
      </c>
      <c r="C15" s="5">
        <f>C13+C14</f>
        <v>59769.23</v>
      </c>
    </row>
    <row r="16" spans="2:3">
      <c r="B16" s="11" t="s">
        <v>27</v>
      </c>
      <c r="C16" s="5">
        <v>4626.08</v>
      </c>
    </row>
    <row r="17" spans="2:3">
      <c r="B17" s="11" t="s">
        <v>28</v>
      </c>
      <c r="C17" s="17"/>
    </row>
    <row r="18" spans="2:3">
      <c r="B18" s="18" t="s">
        <v>29</v>
      </c>
      <c r="C18" s="6">
        <f>SUM(C16:C17)</f>
        <v>4626.08</v>
      </c>
    </row>
    <row r="19" spans="2:3" ht="15.75">
      <c r="B19" s="20" t="s">
        <v>5</v>
      </c>
      <c r="C19" s="17"/>
    </row>
    <row r="20" spans="2:3" ht="15.75">
      <c r="B20" s="21" t="s">
        <v>30</v>
      </c>
      <c r="C20" s="5">
        <v>4302.07</v>
      </c>
    </row>
    <row r="21" spans="2:3" ht="15.75">
      <c r="B21" s="21" t="s">
        <v>31</v>
      </c>
      <c r="C21" s="5"/>
    </row>
    <row r="22" spans="2:3" ht="15.75">
      <c r="B22" s="21" t="s">
        <v>6</v>
      </c>
      <c r="C22" s="7">
        <f>24.5680319*C6</f>
        <v>8424.3781385099992</v>
      </c>
    </row>
    <row r="23" spans="2:3" ht="15.75">
      <c r="B23" s="21" t="s">
        <v>7</v>
      </c>
      <c r="C23" s="7">
        <f>11.41630614*C6</f>
        <v>3914.6513754059997</v>
      </c>
    </row>
    <row r="24" spans="2:3" ht="15.75">
      <c r="B24" s="21" t="s">
        <v>8</v>
      </c>
      <c r="C24" s="5">
        <v>3518.39</v>
      </c>
    </row>
    <row r="25" spans="2:3" ht="15.75">
      <c r="B25" s="22" t="s">
        <v>9</v>
      </c>
      <c r="C25" s="7">
        <v>426.437294571</v>
      </c>
    </row>
    <row r="26" spans="2:3" ht="15.75">
      <c r="B26" s="22" t="s">
        <v>10</v>
      </c>
      <c r="C26" s="8">
        <f>3.447602*C6</f>
        <v>1182.1827257999998</v>
      </c>
    </row>
    <row r="27" spans="2:3" ht="15.75">
      <c r="B27" s="21" t="s">
        <v>11</v>
      </c>
      <c r="C27" s="7">
        <f>2.08934144*C6</f>
        <v>716.43517977600004</v>
      </c>
    </row>
    <row r="28" spans="2:3" ht="15.75">
      <c r="B28" s="22" t="s">
        <v>12</v>
      </c>
      <c r="C28" s="8">
        <f>30.33900449*C6</f>
        <v>10403.244639621</v>
      </c>
    </row>
    <row r="29" spans="2:3" ht="15.75">
      <c r="B29" s="22" t="s">
        <v>32</v>
      </c>
      <c r="C29" s="4">
        <v>2651.77</v>
      </c>
    </row>
    <row r="30" spans="2:3" ht="15.75">
      <c r="B30" s="22" t="s">
        <v>33</v>
      </c>
      <c r="C30" s="4">
        <v>9226.23</v>
      </c>
    </row>
    <row r="31" spans="2:3" ht="15.75">
      <c r="B31" s="23" t="s">
        <v>13</v>
      </c>
      <c r="C31" s="7">
        <f>SUM(C20:C30)</f>
        <v>44765.789353683998</v>
      </c>
    </row>
    <row r="32" spans="2:3" ht="15.75">
      <c r="B32" s="24" t="s">
        <v>14</v>
      </c>
      <c r="C32" s="7">
        <f>C15-C31</f>
        <v>15003.440646316005</v>
      </c>
    </row>
    <row r="33" spans="2:2">
      <c r="B33" s="13"/>
    </row>
    <row r="34" spans="2:2" ht="15.75">
      <c r="B34" s="25" t="s">
        <v>34</v>
      </c>
    </row>
    <row r="35" spans="2:2" ht="15.75">
      <c r="B35" s="25" t="s">
        <v>16</v>
      </c>
    </row>
    <row r="36" spans="2:2" ht="15.75">
      <c r="B36" s="25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1:C36"/>
  <sheetViews>
    <sheetView workbookViewId="0">
      <selection activeCell="G17" sqref="G17"/>
    </sheetView>
  </sheetViews>
  <sheetFormatPr defaultRowHeight="15"/>
  <cols>
    <col min="1" max="1" width="3" customWidth="1"/>
    <col min="2" max="2" width="70.28515625" customWidth="1"/>
    <col min="3" max="3" width="10.7109375" customWidth="1"/>
  </cols>
  <sheetData>
    <row r="1" spans="2:3" ht="31.5">
      <c r="B1" s="12" t="s">
        <v>17</v>
      </c>
      <c r="C1" s="14">
        <v>24</v>
      </c>
    </row>
    <row r="2" spans="2:3" ht="34.5" customHeight="1">
      <c r="B2" s="15" t="s">
        <v>0</v>
      </c>
      <c r="C2" s="1" t="s">
        <v>15</v>
      </c>
    </row>
    <row r="3" spans="2:3">
      <c r="B3" s="15" t="s">
        <v>1</v>
      </c>
      <c r="C3" s="27">
        <v>18</v>
      </c>
    </row>
    <row r="4" spans="2:3">
      <c r="B4" s="15" t="s">
        <v>2</v>
      </c>
      <c r="C4" s="3">
        <v>341.4</v>
      </c>
    </row>
    <row r="5" spans="2:3">
      <c r="B5" s="15" t="s">
        <v>3</v>
      </c>
      <c r="C5" s="3"/>
    </row>
    <row r="6" spans="2:3">
      <c r="B6" s="15" t="s">
        <v>4</v>
      </c>
      <c r="C6" s="2">
        <f>SUM(C4:C5)</f>
        <v>341.4</v>
      </c>
    </row>
    <row r="7" spans="2:3">
      <c r="B7" s="11" t="s">
        <v>18</v>
      </c>
      <c r="C7" s="5">
        <v>38991.660000000003</v>
      </c>
    </row>
    <row r="8" spans="2:3">
      <c r="B8" s="11" t="s">
        <v>19</v>
      </c>
      <c r="C8" s="17"/>
    </row>
    <row r="9" spans="2:3">
      <c r="B9" s="18" t="s">
        <v>20</v>
      </c>
      <c r="C9" s="6">
        <f>SUM(C7:C8)</f>
        <v>38991.660000000003</v>
      </c>
    </row>
    <row r="10" spans="2:3">
      <c r="B10" s="9" t="s">
        <v>21</v>
      </c>
      <c r="C10" s="5">
        <v>45951.1</v>
      </c>
    </row>
    <row r="11" spans="2:3">
      <c r="B11" s="9" t="s">
        <v>22</v>
      </c>
      <c r="C11" s="19"/>
    </row>
    <row r="12" spans="2:3">
      <c r="B12" s="10" t="s">
        <v>23</v>
      </c>
      <c r="C12" s="4">
        <f>C10+C11</f>
        <v>45951.1</v>
      </c>
    </row>
    <row r="13" spans="2:3">
      <c r="B13" s="9" t="s">
        <v>24</v>
      </c>
      <c r="C13" s="5">
        <v>67098.27</v>
      </c>
    </row>
    <row r="14" spans="2:3">
      <c r="B14" s="9" t="s">
        <v>25</v>
      </c>
      <c r="C14" s="19"/>
    </row>
    <row r="15" spans="2:3">
      <c r="B15" s="10" t="s">
        <v>26</v>
      </c>
      <c r="C15" s="5">
        <f>C13+C14</f>
        <v>67098.27</v>
      </c>
    </row>
    <row r="16" spans="2:3">
      <c r="B16" s="11" t="s">
        <v>27</v>
      </c>
      <c r="C16" s="5">
        <v>17844.490000000002</v>
      </c>
    </row>
    <row r="17" spans="2:3">
      <c r="B17" s="11" t="s">
        <v>28</v>
      </c>
      <c r="C17" s="17"/>
    </row>
    <row r="18" spans="2:3">
      <c r="B18" s="18" t="s">
        <v>29</v>
      </c>
      <c r="C18" s="6">
        <f>SUM(C16:C17)</f>
        <v>17844.490000000002</v>
      </c>
    </row>
    <row r="19" spans="2:3" ht="15.75">
      <c r="B19" s="20" t="s">
        <v>5</v>
      </c>
      <c r="C19" s="17"/>
    </row>
    <row r="20" spans="2:3" ht="15.75">
      <c r="B20" s="21" t="s">
        <v>30</v>
      </c>
      <c r="C20" s="5">
        <v>7138.93</v>
      </c>
    </row>
    <row r="21" spans="2:3" ht="15.75">
      <c r="B21" s="21" t="s">
        <v>31</v>
      </c>
      <c r="C21" s="5"/>
    </row>
    <row r="22" spans="2:3" ht="15.75">
      <c r="B22" s="21" t="s">
        <v>6</v>
      </c>
      <c r="C22" s="7">
        <f>24.5680319*C6</f>
        <v>8387.5260906599997</v>
      </c>
    </row>
    <row r="23" spans="2:3" ht="15.75">
      <c r="B23" s="21" t="s">
        <v>7</v>
      </c>
      <c r="C23" s="7">
        <f>11.41630614*C6</f>
        <v>3897.5269161959995</v>
      </c>
    </row>
    <row r="24" spans="2:3" ht="15.75">
      <c r="B24" s="21" t="s">
        <v>8</v>
      </c>
      <c r="C24" s="5">
        <v>3518.39</v>
      </c>
    </row>
    <row r="25" spans="2:3" ht="15.75">
      <c r="B25" s="22" t="s">
        <v>9</v>
      </c>
      <c r="C25" s="7">
        <v>424.57186458599995</v>
      </c>
    </row>
    <row r="26" spans="2:3" ht="15.75">
      <c r="B26" s="22" t="s">
        <v>10</v>
      </c>
      <c r="C26" s="8">
        <f>3.447602*C6</f>
        <v>1177.0113227999998</v>
      </c>
    </row>
    <row r="27" spans="2:3" ht="15.75">
      <c r="B27" s="21" t="s">
        <v>11</v>
      </c>
      <c r="C27" s="7">
        <f>2.08934144*C6</f>
        <v>713.30116761600004</v>
      </c>
    </row>
    <row r="28" spans="2:3" ht="15.75">
      <c r="B28" s="22" t="s">
        <v>12</v>
      </c>
      <c r="C28" s="8">
        <f>30.33900449*C6</f>
        <v>10357.736132885999</v>
      </c>
    </row>
    <row r="29" spans="2:3" ht="15.75">
      <c r="B29" s="22" t="s">
        <v>32</v>
      </c>
      <c r="C29" s="4">
        <v>2651.77</v>
      </c>
    </row>
    <row r="30" spans="2:3" ht="15.75">
      <c r="B30" s="22" t="s">
        <v>33</v>
      </c>
      <c r="C30" s="4">
        <v>7415.38</v>
      </c>
    </row>
    <row r="31" spans="2:3" ht="15.75">
      <c r="B31" s="23" t="s">
        <v>13</v>
      </c>
      <c r="C31" s="7">
        <f>SUM(C20:C30)</f>
        <v>45682.143494743992</v>
      </c>
    </row>
    <row r="32" spans="2:3" ht="15.75">
      <c r="B32" s="24" t="s">
        <v>14</v>
      </c>
      <c r="C32" s="7">
        <f>C15-C31</f>
        <v>21416.126505256012</v>
      </c>
    </row>
    <row r="33" spans="2:2">
      <c r="B33" s="13"/>
    </row>
    <row r="34" spans="2:2" ht="15.75">
      <c r="B34" s="25" t="s">
        <v>34</v>
      </c>
    </row>
    <row r="35" spans="2:2" ht="15.75">
      <c r="B35" s="25" t="s">
        <v>16</v>
      </c>
    </row>
    <row r="36" spans="2:2" ht="15.75">
      <c r="B36" s="25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1:C36"/>
  <sheetViews>
    <sheetView topLeftCell="A13" workbookViewId="0">
      <selection activeCell="E23" sqref="E23"/>
    </sheetView>
  </sheetViews>
  <sheetFormatPr defaultRowHeight="15"/>
  <cols>
    <col min="1" max="1" width="3.28515625" customWidth="1"/>
    <col min="2" max="2" width="70.28515625" customWidth="1"/>
    <col min="3" max="3" width="11" customWidth="1"/>
  </cols>
  <sheetData>
    <row r="1" spans="2:3" ht="31.5">
      <c r="B1" s="12" t="s">
        <v>17</v>
      </c>
      <c r="C1" s="14">
        <v>25</v>
      </c>
    </row>
    <row r="2" spans="2:3" ht="43.5" customHeight="1">
      <c r="B2" s="15" t="s">
        <v>0</v>
      </c>
      <c r="C2" s="1" t="s">
        <v>15</v>
      </c>
    </row>
    <row r="3" spans="2:3">
      <c r="B3" s="15" t="s">
        <v>1</v>
      </c>
      <c r="C3" s="27">
        <v>20</v>
      </c>
    </row>
    <row r="4" spans="2:3">
      <c r="B4" s="15" t="s">
        <v>2</v>
      </c>
      <c r="C4" s="3">
        <v>324.3</v>
      </c>
    </row>
    <row r="5" spans="2:3">
      <c r="B5" s="15" t="s">
        <v>3</v>
      </c>
      <c r="C5" s="3"/>
    </row>
    <row r="6" spans="2:3">
      <c r="B6" s="15" t="s">
        <v>4</v>
      </c>
      <c r="C6" s="2">
        <f>SUM(C4:C5)</f>
        <v>324.3</v>
      </c>
    </row>
    <row r="7" spans="2:3">
      <c r="B7" s="11" t="s">
        <v>18</v>
      </c>
      <c r="C7" s="5">
        <v>17434.8</v>
      </c>
    </row>
    <row r="8" spans="2:3">
      <c r="B8" s="11" t="s">
        <v>19</v>
      </c>
      <c r="C8" s="17"/>
    </row>
    <row r="9" spans="2:3">
      <c r="B9" s="18" t="s">
        <v>20</v>
      </c>
      <c r="C9" s="6">
        <f>SUM(C7:C8)</f>
        <v>17434.8</v>
      </c>
    </row>
    <row r="10" spans="2:3">
      <c r="B10" s="9" t="s">
        <v>21</v>
      </c>
      <c r="C10" s="5">
        <v>43965.99</v>
      </c>
    </row>
    <row r="11" spans="2:3">
      <c r="B11" s="9" t="s">
        <v>22</v>
      </c>
      <c r="C11" s="19"/>
    </row>
    <row r="12" spans="2:3">
      <c r="B12" s="10" t="s">
        <v>23</v>
      </c>
      <c r="C12" s="4">
        <f>C10+C11</f>
        <v>43965.99</v>
      </c>
    </row>
    <row r="13" spans="2:3">
      <c r="B13" s="9" t="s">
        <v>24</v>
      </c>
      <c r="C13" s="5">
        <v>52671.63</v>
      </c>
    </row>
    <row r="14" spans="2:3">
      <c r="B14" s="9" t="s">
        <v>25</v>
      </c>
      <c r="C14" s="19"/>
    </row>
    <row r="15" spans="2:3">
      <c r="B15" s="10" t="s">
        <v>26</v>
      </c>
      <c r="C15" s="5">
        <f>C13+C14</f>
        <v>52671.63</v>
      </c>
    </row>
    <row r="16" spans="2:3">
      <c r="B16" s="11" t="s">
        <v>27</v>
      </c>
      <c r="C16" s="5">
        <v>8729.16</v>
      </c>
    </row>
    <row r="17" spans="2:3">
      <c r="B17" s="11" t="s">
        <v>28</v>
      </c>
      <c r="C17" s="17"/>
    </row>
    <row r="18" spans="2:3">
      <c r="B18" s="18" t="s">
        <v>29</v>
      </c>
      <c r="C18" s="6">
        <f>SUM(C16:C17)</f>
        <v>8729.16</v>
      </c>
    </row>
    <row r="19" spans="2:3" ht="15.75">
      <c r="B19" s="20" t="s">
        <v>5</v>
      </c>
      <c r="C19" s="17"/>
    </row>
    <row r="20" spans="2:3" ht="15.75">
      <c r="B20" s="21" t="s">
        <v>30</v>
      </c>
      <c r="C20" s="26">
        <v>6877.4</v>
      </c>
    </row>
    <row r="21" spans="2:3" ht="15.75">
      <c r="B21" s="21" t="s">
        <v>31</v>
      </c>
      <c r="C21" s="5">
        <v>612.54999999999995</v>
      </c>
    </row>
    <row r="22" spans="2:3" ht="15.75">
      <c r="B22" s="21" t="s">
        <v>6</v>
      </c>
      <c r="C22" s="7">
        <f>24.5680319*C6</f>
        <v>7967.4127451700006</v>
      </c>
    </row>
    <row r="23" spans="2:3" ht="15.75">
      <c r="B23" s="21" t="s">
        <v>7</v>
      </c>
      <c r="C23" s="7">
        <f>11.41630614*C6</f>
        <v>3702.3080812019998</v>
      </c>
    </row>
    <row r="24" spans="2:3" ht="15.75">
      <c r="B24" s="21" t="s">
        <v>8</v>
      </c>
      <c r="C24" s="5">
        <v>3518.39</v>
      </c>
    </row>
    <row r="25" spans="2:3" ht="15.75">
      <c r="B25" s="22" t="s">
        <v>9</v>
      </c>
      <c r="C25" s="7">
        <v>2524.6059627570003</v>
      </c>
    </row>
    <row r="26" spans="2:3" ht="15.75">
      <c r="B26" s="22" t="s">
        <v>10</v>
      </c>
      <c r="C26" s="8">
        <f>3.447602*C6</f>
        <v>1118.0573285999999</v>
      </c>
    </row>
    <row r="27" spans="2:3" ht="15.75">
      <c r="B27" s="21" t="s">
        <v>11</v>
      </c>
      <c r="C27" s="7">
        <f>2.08934144*C6</f>
        <v>677.573428992</v>
      </c>
    </row>
    <row r="28" spans="2:3" ht="15.75">
      <c r="B28" s="22" t="s">
        <v>12</v>
      </c>
      <c r="C28" s="8">
        <f>30.33900449*C6</f>
        <v>9838.9391561070006</v>
      </c>
    </row>
    <row r="29" spans="2:3" ht="15.75">
      <c r="B29" s="22" t="s">
        <v>32</v>
      </c>
      <c r="C29" s="4">
        <v>2651.77</v>
      </c>
    </row>
    <row r="30" spans="2:3" ht="15.75">
      <c r="B30" s="22" t="s">
        <v>33</v>
      </c>
      <c r="C30" s="4">
        <v>13771.94</v>
      </c>
    </row>
    <row r="31" spans="2:3" ht="15.75">
      <c r="B31" s="23" t="s">
        <v>13</v>
      </c>
      <c r="C31" s="7">
        <f>SUM(C20:C30)</f>
        <v>53260.946702827998</v>
      </c>
    </row>
    <row r="32" spans="2:3" ht="15.75">
      <c r="B32" s="24" t="s">
        <v>14</v>
      </c>
      <c r="C32" s="7">
        <f>C15-C31</f>
        <v>-589.31670282800042</v>
      </c>
    </row>
    <row r="33" spans="2:2">
      <c r="B33" s="13"/>
    </row>
    <row r="34" spans="2:2" ht="15.75">
      <c r="B34" s="25" t="s">
        <v>34</v>
      </c>
    </row>
    <row r="35" spans="2:2" ht="15.75">
      <c r="B35" s="25" t="s">
        <v>16</v>
      </c>
    </row>
    <row r="36" spans="2:2" ht="15.75">
      <c r="B36" s="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C36"/>
  <sheetViews>
    <sheetView workbookViewId="0">
      <selection activeCell="B17" sqref="B17"/>
    </sheetView>
  </sheetViews>
  <sheetFormatPr defaultRowHeight="15"/>
  <cols>
    <col min="1" max="1" width="2.140625" customWidth="1"/>
    <col min="2" max="2" width="70.28515625" customWidth="1"/>
    <col min="3" max="3" width="11.5703125" customWidth="1"/>
  </cols>
  <sheetData>
    <row r="1" spans="2:3" ht="31.5">
      <c r="B1" s="12" t="s">
        <v>17</v>
      </c>
      <c r="C1" s="14">
        <v>14</v>
      </c>
    </row>
    <row r="2" spans="2:3" ht="30.75" customHeight="1">
      <c r="B2" s="15" t="s">
        <v>0</v>
      </c>
      <c r="C2" s="1" t="s">
        <v>15</v>
      </c>
    </row>
    <row r="3" spans="2:3">
      <c r="B3" s="15" t="s">
        <v>1</v>
      </c>
      <c r="C3" s="16">
        <v>3</v>
      </c>
    </row>
    <row r="4" spans="2:3">
      <c r="B4" s="15" t="s">
        <v>2</v>
      </c>
      <c r="C4" s="3">
        <v>719.4</v>
      </c>
    </row>
    <row r="5" spans="2:3">
      <c r="B5" s="15" t="s">
        <v>3</v>
      </c>
      <c r="C5" s="3"/>
    </row>
    <row r="6" spans="2:3">
      <c r="B6" s="15" t="s">
        <v>4</v>
      </c>
      <c r="C6" s="2">
        <f>SUM(C4:C5)</f>
        <v>719.4</v>
      </c>
    </row>
    <row r="7" spans="2:3">
      <c r="B7" s="11" t="s">
        <v>18</v>
      </c>
      <c r="C7" s="5">
        <v>151401.57999999999</v>
      </c>
    </row>
    <row r="8" spans="2:3">
      <c r="B8" s="11" t="s">
        <v>19</v>
      </c>
      <c r="C8" s="17"/>
    </row>
    <row r="9" spans="2:3">
      <c r="B9" s="18" t="s">
        <v>20</v>
      </c>
      <c r="C9" s="6">
        <f>SUM(C7:C8)</f>
        <v>151401.57999999999</v>
      </c>
    </row>
    <row r="10" spans="2:3">
      <c r="B10" s="9" t="s">
        <v>21</v>
      </c>
      <c r="C10" s="5">
        <v>94214.56</v>
      </c>
    </row>
    <row r="11" spans="2:3">
      <c r="B11" s="9" t="s">
        <v>22</v>
      </c>
      <c r="C11" s="19"/>
    </row>
    <row r="12" spans="2:3">
      <c r="B12" s="10" t="s">
        <v>23</v>
      </c>
      <c r="C12" s="4">
        <f>C10+C11</f>
        <v>94214.56</v>
      </c>
    </row>
    <row r="13" spans="2:3">
      <c r="B13" s="9" t="s">
        <v>24</v>
      </c>
      <c r="C13" s="5">
        <v>76241.98</v>
      </c>
    </row>
    <row r="14" spans="2:3">
      <c r="B14" s="9" t="s">
        <v>25</v>
      </c>
      <c r="C14" s="19"/>
    </row>
    <row r="15" spans="2:3">
      <c r="B15" s="10" t="s">
        <v>26</v>
      </c>
      <c r="C15" s="5">
        <f>C13+C14</f>
        <v>76241.98</v>
      </c>
    </row>
    <row r="16" spans="2:3">
      <c r="B16" s="11" t="s">
        <v>27</v>
      </c>
      <c r="C16" s="5">
        <v>169374.16</v>
      </c>
    </row>
    <row r="17" spans="2:3">
      <c r="B17" s="11" t="s">
        <v>28</v>
      </c>
      <c r="C17" s="17"/>
    </row>
    <row r="18" spans="2:3">
      <c r="B18" s="18" t="s">
        <v>29</v>
      </c>
      <c r="C18" s="6">
        <f>SUM(C16:C17)</f>
        <v>169374.16</v>
      </c>
    </row>
    <row r="19" spans="2:3" ht="15.75">
      <c r="B19" s="20" t="s">
        <v>5</v>
      </c>
      <c r="C19" s="17"/>
    </row>
    <row r="20" spans="2:3" ht="15.75">
      <c r="B20" s="21" t="s">
        <v>30</v>
      </c>
      <c r="C20" s="5">
        <v>39209.339999999997</v>
      </c>
    </row>
    <row r="21" spans="2:3" ht="15.75">
      <c r="B21" s="21" t="s">
        <v>31</v>
      </c>
      <c r="C21" s="5">
        <v>37472.620000000003</v>
      </c>
    </row>
    <row r="22" spans="2:3" ht="15.75">
      <c r="B22" s="21" t="s">
        <v>6</v>
      </c>
      <c r="C22" s="7">
        <f>24.5680319*C6</f>
        <v>17674.242148860001</v>
      </c>
    </row>
    <row r="23" spans="2:3" ht="15.75">
      <c r="B23" s="21" t="s">
        <v>7</v>
      </c>
      <c r="C23" s="7">
        <f>11.41630614*C6</f>
        <v>8212.8906371159992</v>
      </c>
    </row>
    <row r="24" spans="2:3" ht="15.75">
      <c r="B24" s="21" t="s">
        <v>8</v>
      </c>
      <c r="C24" s="5">
        <v>4791.1099999999997</v>
      </c>
    </row>
    <row r="25" spans="2:3" ht="15.75">
      <c r="B25" s="22" t="s">
        <v>9</v>
      </c>
      <c r="C25" s="7">
        <v>1601.760220806</v>
      </c>
    </row>
    <row r="26" spans="2:3" ht="15.75">
      <c r="B26" s="22" t="s">
        <v>10</v>
      </c>
      <c r="C26" s="8">
        <f>3.447602*C6</f>
        <v>2480.2048787999997</v>
      </c>
    </row>
    <row r="27" spans="2:3" ht="15.75">
      <c r="B27" s="21" t="s">
        <v>11</v>
      </c>
      <c r="C27" s="7">
        <f>2.08934144*C6</f>
        <v>1503.072231936</v>
      </c>
    </row>
    <row r="28" spans="2:3" ht="15.75">
      <c r="B28" s="22" t="s">
        <v>12</v>
      </c>
      <c r="C28" s="8">
        <f>30.33900449*C6</f>
        <v>21825.879830106001</v>
      </c>
    </row>
    <row r="29" spans="2:3" ht="15.75">
      <c r="B29" s="22" t="s">
        <v>32</v>
      </c>
      <c r="C29" s="4">
        <v>2651.77</v>
      </c>
    </row>
    <row r="30" spans="2:3" ht="15.75">
      <c r="B30" s="22" t="s">
        <v>33</v>
      </c>
      <c r="C30" s="4">
        <v>20439.37</v>
      </c>
    </row>
    <row r="31" spans="2:3" ht="15.75">
      <c r="B31" s="23" t="s">
        <v>13</v>
      </c>
      <c r="C31" s="7">
        <f>SUM(C20:C30)</f>
        <v>157862.25994762397</v>
      </c>
    </row>
    <row r="32" spans="2:3" ht="15.75">
      <c r="B32" s="24" t="s">
        <v>14</v>
      </c>
      <c r="C32" s="7">
        <f>C15-C31</f>
        <v>-81620.279947623974</v>
      </c>
    </row>
    <row r="33" spans="2:2">
      <c r="B33" s="13"/>
    </row>
    <row r="34" spans="2:2" ht="15.75">
      <c r="B34" s="25" t="s">
        <v>34</v>
      </c>
    </row>
    <row r="35" spans="2:2" ht="15.75">
      <c r="B35" s="25" t="s">
        <v>16</v>
      </c>
    </row>
    <row r="36" spans="2:2" ht="15.75">
      <c r="B36" s="25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C36"/>
  <sheetViews>
    <sheetView workbookViewId="0">
      <selection activeCell="C7" sqref="C7"/>
    </sheetView>
  </sheetViews>
  <sheetFormatPr defaultRowHeight="15"/>
  <cols>
    <col min="1" max="1" width="1.5703125" customWidth="1"/>
    <col min="2" max="2" width="70.28515625" customWidth="1"/>
    <col min="3" max="3" width="11" customWidth="1"/>
    <col min="4" max="4" width="15.7109375" customWidth="1"/>
    <col min="5" max="5" width="6.140625" customWidth="1"/>
    <col min="6" max="6" width="10.28515625" customWidth="1"/>
    <col min="7" max="7" width="5.5703125" customWidth="1"/>
    <col min="8" max="8" width="10" customWidth="1"/>
    <col min="9" max="10" width="10.140625" customWidth="1"/>
    <col min="11" max="11" width="10.42578125" customWidth="1"/>
    <col min="12" max="12" width="11.42578125" customWidth="1"/>
    <col min="13" max="13" width="7.42578125" customWidth="1"/>
    <col min="14" max="14" width="11.42578125" customWidth="1"/>
    <col min="15" max="15" width="10.140625" customWidth="1"/>
    <col min="16" max="16" width="7.5703125" customWidth="1"/>
    <col min="17" max="17" width="11.28515625" customWidth="1"/>
    <col min="18" max="18" width="10.140625" customWidth="1"/>
    <col min="19" max="20" width="11.140625" customWidth="1"/>
    <col min="21" max="21" width="4" customWidth="1"/>
    <col min="22" max="24" width="12" customWidth="1"/>
    <col min="25" max="25" width="12.7109375" customWidth="1"/>
    <col min="26" max="26" width="10" customWidth="1"/>
    <col min="27" max="27" width="10.5703125" customWidth="1"/>
    <col min="28" max="28" width="10.42578125" customWidth="1"/>
    <col min="29" max="29" width="10.140625" customWidth="1"/>
    <col min="30" max="30" width="11" customWidth="1"/>
    <col min="31" max="32" width="10.5703125" customWidth="1"/>
    <col min="33" max="33" width="12" customWidth="1"/>
    <col min="34" max="34" width="11.7109375" customWidth="1"/>
  </cols>
  <sheetData>
    <row r="1" spans="2:3" ht="31.5">
      <c r="B1" s="12" t="s">
        <v>17</v>
      </c>
      <c r="C1" s="14">
        <v>15</v>
      </c>
    </row>
    <row r="2" spans="2:3" ht="30.75" customHeight="1">
      <c r="B2" s="15" t="s">
        <v>0</v>
      </c>
      <c r="C2" s="1" t="s">
        <v>15</v>
      </c>
    </row>
    <row r="3" spans="2:3">
      <c r="B3" s="15" t="s">
        <v>1</v>
      </c>
      <c r="C3" s="16">
        <v>4</v>
      </c>
    </row>
    <row r="4" spans="2:3">
      <c r="B4" s="15" t="s">
        <v>2</v>
      </c>
      <c r="C4" s="3">
        <v>730.2</v>
      </c>
    </row>
    <row r="5" spans="2:3">
      <c r="B5" s="15" t="s">
        <v>3</v>
      </c>
      <c r="C5" s="3"/>
    </row>
    <row r="6" spans="2:3">
      <c r="B6" s="15" t="s">
        <v>4</v>
      </c>
      <c r="C6" s="2">
        <f>SUM(C4:C5)</f>
        <v>730.2</v>
      </c>
    </row>
    <row r="7" spans="2:3">
      <c r="B7" s="11" t="s">
        <v>18</v>
      </c>
      <c r="C7" s="5">
        <v>60837.34</v>
      </c>
    </row>
    <row r="8" spans="2:3">
      <c r="B8" s="11" t="s">
        <v>19</v>
      </c>
      <c r="C8" s="17"/>
    </row>
    <row r="9" spans="2:3">
      <c r="B9" s="18" t="s">
        <v>20</v>
      </c>
      <c r="C9" s="6">
        <f>SUM(C7:C8)</f>
        <v>60837.34</v>
      </c>
    </row>
    <row r="10" spans="2:3">
      <c r="B10" s="9" t="s">
        <v>21</v>
      </c>
      <c r="C10" s="5">
        <v>98617.84</v>
      </c>
    </row>
    <row r="11" spans="2:3">
      <c r="B11" s="9" t="s">
        <v>22</v>
      </c>
      <c r="C11" s="19"/>
    </row>
    <row r="12" spans="2:3">
      <c r="B12" s="10" t="s">
        <v>23</v>
      </c>
      <c r="C12" s="4">
        <f>C10+C11</f>
        <v>98617.84</v>
      </c>
    </row>
    <row r="13" spans="2:3">
      <c r="B13" s="9" t="s">
        <v>24</v>
      </c>
      <c r="C13" s="5">
        <v>82833.23</v>
      </c>
    </row>
    <row r="14" spans="2:3">
      <c r="B14" s="9" t="s">
        <v>25</v>
      </c>
      <c r="C14" s="19"/>
    </row>
    <row r="15" spans="2:3">
      <c r="B15" s="10" t="s">
        <v>26</v>
      </c>
      <c r="C15" s="5">
        <f>C13+C14</f>
        <v>82833.23</v>
      </c>
    </row>
    <row r="16" spans="2:3">
      <c r="B16" s="11" t="s">
        <v>27</v>
      </c>
      <c r="C16" s="5">
        <v>76621.95</v>
      </c>
    </row>
    <row r="17" spans="2:3">
      <c r="B17" s="11" t="s">
        <v>28</v>
      </c>
      <c r="C17" s="17"/>
    </row>
    <row r="18" spans="2:3">
      <c r="B18" s="18" t="s">
        <v>29</v>
      </c>
      <c r="C18" s="6">
        <f>SUM(C16:C17)</f>
        <v>76621.95</v>
      </c>
    </row>
    <row r="19" spans="2:3" ht="15.75">
      <c r="B19" s="20" t="s">
        <v>5</v>
      </c>
      <c r="C19" s="17"/>
    </row>
    <row r="20" spans="2:3" ht="15.75">
      <c r="B20" s="21" t="s">
        <v>30</v>
      </c>
      <c r="C20" s="26">
        <v>9455.7000000000007</v>
      </c>
    </row>
    <row r="21" spans="2:3" ht="15.75">
      <c r="B21" s="21" t="s">
        <v>31</v>
      </c>
      <c r="C21" s="5">
        <v>1612.97</v>
      </c>
    </row>
    <row r="22" spans="2:3" ht="15.75">
      <c r="B22" s="21" t="s">
        <v>6</v>
      </c>
      <c r="C22" s="7">
        <f>24.5680319*C6</f>
        <v>17939.576893380003</v>
      </c>
    </row>
    <row r="23" spans="2:3" ht="15.75">
      <c r="B23" s="21" t="s">
        <v>7</v>
      </c>
      <c r="C23" s="7">
        <f>11.41630614*C6</f>
        <v>8336.1867434280011</v>
      </c>
    </row>
    <row r="24" spans="2:3" ht="15.75">
      <c r="B24" s="21" t="s">
        <v>8</v>
      </c>
      <c r="C24" s="5">
        <v>4791.1099999999997</v>
      </c>
    </row>
    <row r="25" spans="2:3" ht="15.75">
      <c r="B25" s="22" t="s">
        <v>9</v>
      </c>
      <c r="C25" s="7">
        <v>908.09131669800001</v>
      </c>
    </row>
    <row r="26" spans="2:3" ht="15.75">
      <c r="B26" s="22" t="s">
        <v>10</v>
      </c>
      <c r="C26" s="8">
        <f>3.447602*C6</f>
        <v>2517.4389804000002</v>
      </c>
    </row>
    <row r="27" spans="2:3" ht="15.75">
      <c r="B27" s="21" t="s">
        <v>11</v>
      </c>
      <c r="C27" s="7">
        <f>2.08934144*C6</f>
        <v>1525.6371194880003</v>
      </c>
    </row>
    <row r="28" spans="2:3" ht="15.75">
      <c r="B28" s="22" t="s">
        <v>12</v>
      </c>
      <c r="C28" s="8">
        <f>30.33900449*C6</f>
        <v>22153.541078598002</v>
      </c>
    </row>
    <row r="29" spans="2:3" ht="15.75">
      <c r="B29" s="22" t="s">
        <v>32</v>
      </c>
      <c r="C29" s="4">
        <v>2651.77</v>
      </c>
    </row>
    <row r="30" spans="2:3" ht="15.75">
      <c r="B30" s="22" t="s">
        <v>33</v>
      </c>
      <c r="C30" s="4">
        <v>7091.26</v>
      </c>
    </row>
    <row r="31" spans="2:3" ht="15.75">
      <c r="B31" s="23" t="s">
        <v>13</v>
      </c>
      <c r="C31" s="7">
        <f>SUM(C20:C30)</f>
        <v>78983.282131992004</v>
      </c>
    </row>
    <row r="32" spans="2:3" ht="15.75">
      <c r="B32" s="24" t="s">
        <v>14</v>
      </c>
      <c r="C32" s="7">
        <f>C15-C31</f>
        <v>3849.9478680079919</v>
      </c>
    </row>
    <row r="33" spans="2:2">
      <c r="B33" s="13"/>
    </row>
    <row r="34" spans="2:2" ht="15.75">
      <c r="B34" s="25" t="s">
        <v>34</v>
      </c>
    </row>
    <row r="35" spans="2:2" ht="15.75">
      <c r="B35" s="25" t="s">
        <v>16</v>
      </c>
    </row>
    <row r="36" spans="2:2" ht="15.75">
      <c r="B36" s="2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C36"/>
  <sheetViews>
    <sheetView workbookViewId="0">
      <selection activeCell="E3" sqref="E3"/>
    </sheetView>
  </sheetViews>
  <sheetFormatPr defaultRowHeight="15"/>
  <cols>
    <col min="1" max="1" width="3" customWidth="1"/>
    <col min="2" max="2" width="70.28515625" customWidth="1"/>
    <col min="3" max="3" width="12.7109375" customWidth="1"/>
  </cols>
  <sheetData>
    <row r="1" spans="2:3" ht="31.5">
      <c r="B1" s="12" t="s">
        <v>17</v>
      </c>
      <c r="C1" s="14">
        <v>16</v>
      </c>
    </row>
    <row r="2" spans="2:3" ht="31.5" customHeight="1">
      <c r="B2" s="15" t="s">
        <v>0</v>
      </c>
      <c r="C2" s="1" t="s">
        <v>15</v>
      </c>
    </row>
    <row r="3" spans="2:3">
      <c r="B3" s="15" t="s">
        <v>1</v>
      </c>
      <c r="C3" s="16">
        <v>5</v>
      </c>
    </row>
    <row r="4" spans="2:3">
      <c r="B4" s="15" t="s">
        <v>2</v>
      </c>
      <c r="C4" s="3">
        <v>705.9</v>
      </c>
    </row>
    <row r="5" spans="2:3">
      <c r="B5" s="15" t="s">
        <v>3</v>
      </c>
      <c r="C5" s="3"/>
    </row>
    <row r="6" spans="2:3">
      <c r="B6" s="15" t="s">
        <v>4</v>
      </c>
      <c r="C6" s="2">
        <f>SUM(C4:C5)</f>
        <v>705.9</v>
      </c>
    </row>
    <row r="7" spans="2:3">
      <c r="B7" s="11" t="s">
        <v>18</v>
      </c>
      <c r="C7" s="5">
        <v>21549.02</v>
      </c>
    </row>
    <row r="8" spans="2:3">
      <c r="B8" s="11" t="s">
        <v>19</v>
      </c>
      <c r="C8" s="17"/>
    </row>
    <row r="9" spans="2:3">
      <c r="B9" s="18" t="s">
        <v>20</v>
      </c>
      <c r="C9" s="6">
        <f>SUM(C7:C8)</f>
        <v>21549.02</v>
      </c>
    </row>
    <row r="10" spans="2:3">
      <c r="B10" s="9" t="s">
        <v>21</v>
      </c>
      <c r="C10" s="5">
        <v>96172.72</v>
      </c>
    </row>
    <row r="11" spans="2:3">
      <c r="B11" s="9" t="s">
        <v>22</v>
      </c>
      <c r="C11" s="19"/>
    </row>
    <row r="12" spans="2:3">
      <c r="B12" s="10" t="s">
        <v>23</v>
      </c>
      <c r="C12" s="4">
        <f>C10+C11</f>
        <v>96172.72</v>
      </c>
    </row>
    <row r="13" spans="2:3">
      <c r="B13" s="9" t="s">
        <v>24</v>
      </c>
      <c r="C13" s="5">
        <v>72681.600000000006</v>
      </c>
    </row>
    <row r="14" spans="2:3">
      <c r="B14" s="9" t="s">
        <v>25</v>
      </c>
      <c r="C14" s="19"/>
    </row>
    <row r="15" spans="2:3">
      <c r="B15" s="10" t="s">
        <v>26</v>
      </c>
      <c r="C15" s="5">
        <f>C13+C14</f>
        <v>72681.600000000006</v>
      </c>
    </row>
    <row r="16" spans="2:3">
      <c r="B16" s="11" t="s">
        <v>27</v>
      </c>
      <c r="C16" s="5">
        <v>45040.14</v>
      </c>
    </row>
    <row r="17" spans="2:3">
      <c r="B17" s="11" t="s">
        <v>28</v>
      </c>
      <c r="C17" s="17"/>
    </row>
    <row r="18" spans="2:3">
      <c r="B18" s="18" t="s">
        <v>29</v>
      </c>
      <c r="C18" s="6">
        <f>SUM(C16:C17)</f>
        <v>45040.14</v>
      </c>
    </row>
    <row r="19" spans="2:3" ht="15.75">
      <c r="B19" s="20" t="s">
        <v>5</v>
      </c>
      <c r="C19" s="17"/>
    </row>
    <row r="20" spans="2:3" ht="15.75">
      <c r="B20" s="21" t="s">
        <v>30</v>
      </c>
      <c r="C20" s="5">
        <v>9701.76</v>
      </c>
    </row>
    <row r="21" spans="2:3" ht="15.75">
      <c r="B21" s="21" t="s">
        <v>31</v>
      </c>
      <c r="C21" s="5"/>
    </row>
    <row r="22" spans="2:3" ht="15.75">
      <c r="B22" s="21" t="s">
        <v>6</v>
      </c>
      <c r="C22" s="7">
        <f>24.5680319*C6</f>
        <v>17342.573718210002</v>
      </c>
    </row>
    <row r="23" spans="2:3" ht="15.75">
      <c r="B23" s="21" t="s">
        <v>7</v>
      </c>
      <c r="C23" s="7">
        <f>11.41630614*C6</f>
        <v>8058.7705042259995</v>
      </c>
    </row>
    <row r="24" spans="2:3" ht="15.75">
      <c r="B24" s="21" t="s">
        <v>8</v>
      </c>
      <c r="C24" s="5">
        <v>4791.1099999999997</v>
      </c>
    </row>
    <row r="25" spans="2:3" ht="15.75">
      <c r="B25" s="22" t="s">
        <v>9</v>
      </c>
      <c r="C25" s="7">
        <v>877.87135094099995</v>
      </c>
    </row>
    <row r="26" spans="2:3" ht="15.75">
      <c r="B26" s="22" t="s">
        <v>10</v>
      </c>
      <c r="C26" s="8">
        <f>3.447602*C6</f>
        <v>2433.6622517999999</v>
      </c>
    </row>
    <row r="27" spans="2:3" ht="15.75">
      <c r="B27" s="21" t="s">
        <v>11</v>
      </c>
      <c r="C27" s="7">
        <f>2.08934144*C6</f>
        <v>1474.8661224960001</v>
      </c>
    </row>
    <row r="28" spans="2:3" ht="15.75">
      <c r="B28" s="22" t="s">
        <v>12</v>
      </c>
      <c r="C28" s="8">
        <f>30.33900449*C6</f>
        <v>21416.303269491</v>
      </c>
    </row>
    <row r="29" spans="2:3" ht="15.75">
      <c r="B29" s="22" t="s">
        <v>32</v>
      </c>
      <c r="C29" s="4">
        <v>2651.77</v>
      </c>
    </row>
    <row r="30" spans="2:3" ht="15.75">
      <c r="B30" s="22" t="s">
        <v>33</v>
      </c>
      <c r="C30" s="4">
        <v>11913.62</v>
      </c>
    </row>
    <row r="31" spans="2:3" ht="15.75">
      <c r="B31" s="23" t="s">
        <v>13</v>
      </c>
      <c r="C31" s="7">
        <f>SUM(C20:C30)</f>
        <v>80662.307217164009</v>
      </c>
    </row>
    <row r="32" spans="2:3" ht="15.75">
      <c r="B32" s="24" t="s">
        <v>14</v>
      </c>
      <c r="C32" s="7">
        <f>C15-C31</f>
        <v>-7980.7072171640029</v>
      </c>
    </row>
    <row r="33" spans="2:2">
      <c r="B33" s="13"/>
    </row>
    <row r="34" spans="2:2" ht="15.75">
      <c r="B34" s="25" t="s">
        <v>34</v>
      </c>
    </row>
    <row r="35" spans="2:2" ht="15.75">
      <c r="B35" s="25" t="s">
        <v>16</v>
      </c>
    </row>
    <row r="36" spans="2:2" ht="15.75">
      <c r="B36" s="2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C36"/>
  <sheetViews>
    <sheetView topLeftCell="A13" workbookViewId="0">
      <selection activeCell="C1" sqref="C1:C32"/>
    </sheetView>
  </sheetViews>
  <sheetFormatPr defaultRowHeight="15"/>
  <cols>
    <col min="1" max="1" width="1.5703125" customWidth="1"/>
    <col min="2" max="2" width="70.28515625" customWidth="1"/>
    <col min="3" max="3" width="12.42578125" customWidth="1"/>
  </cols>
  <sheetData>
    <row r="1" spans="2:3" ht="31.5">
      <c r="B1" s="12" t="s">
        <v>17</v>
      </c>
      <c r="C1" s="14">
        <v>17</v>
      </c>
    </row>
    <row r="2" spans="2:3" ht="33" customHeight="1">
      <c r="B2" s="15" t="s">
        <v>0</v>
      </c>
      <c r="C2" s="1" t="s">
        <v>15</v>
      </c>
    </row>
    <row r="3" spans="2:3">
      <c r="B3" s="15" t="s">
        <v>1</v>
      </c>
      <c r="C3" s="16">
        <v>6</v>
      </c>
    </row>
    <row r="4" spans="2:3">
      <c r="B4" s="15" t="s">
        <v>2</v>
      </c>
      <c r="C4" s="3">
        <v>629.5</v>
      </c>
    </row>
    <row r="5" spans="2:3">
      <c r="B5" s="15" t="s">
        <v>3</v>
      </c>
      <c r="C5" s="3"/>
    </row>
    <row r="6" spans="2:3">
      <c r="B6" s="15" t="s">
        <v>4</v>
      </c>
      <c r="C6" s="2">
        <f>SUM(C4:C5)</f>
        <v>629.5</v>
      </c>
    </row>
    <row r="7" spans="2:3">
      <c r="B7" s="11" t="s">
        <v>18</v>
      </c>
      <c r="C7" s="5">
        <v>40588.129999999997</v>
      </c>
    </row>
    <row r="8" spans="2:3">
      <c r="B8" s="11" t="s">
        <v>19</v>
      </c>
      <c r="C8" s="17"/>
    </row>
    <row r="9" spans="2:3">
      <c r="B9" s="18" t="s">
        <v>20</v>
      </c>
      <c r="C9" s="6">
        <f>SUM(C7:C8)</f>
        <v>40588.129999999997</v>
      </c>
    </row>
    <row r="10" spans="2:3">
      <c r="B10" s="9" t="s">
        <v>21</v>
      </c>
      <c r="C10" s="5">
        <v>84091.1</v>
      </c>
    </row>
    <row r="11" spans="2:3">
      <c r="B11" s="9" t="s">
        <v>22</v>
      </c>
      <c r="C11" s="19"/>
    </row>
    <row r="12" spans="2:3">
      <c r="B12" s="10" t="s">
        <v>23</v>
      </c>
      <c r="C12" s="4">
        <f>C10+C11</f>
        <v>84091.1</v>
      </c>
    </row>
    <row r="13" spans="2:3">
      <c r="B13" s="9" t="s">
        <v>24</v>
      </c>
      <c r="C13" s="5">
        <v>63872.78</v>
      </c>
    </row>
    <row r="14" spans="2:3">
      <c r="B14" s="9" t="s">
        <v>25</v>
      </c>
      <c r="C14" s="19"/>
    </row>
    <row r="15" spans="2:3">
      <c r="B15" s="10" t="s">
        <v>26</v>
      </c>
      <c r="C15" s="5">
        <f>C13+C14</f>
        <v>63872.78</v>
      </c>
    </row>
    <row r="16" spans="2:3">
      <c r="B16" s="11" t="s">
        <v>27</v>
      </c>
      <c r="C16" s="5">
        <v>60806.45</v>
      </c>
    </row>
    <row r="17" spans="2:3">
      <c r="B17" s="11" t="s">
        <v>28</v>
      </c>
      <c r="C17" s="17"/>
    </row>
    <row r="18" spans="2:3">
      <c r="B18" s="18" t="s">
        <v>29</v>
      </c>
      <c r="C18" s="6">
        <f>SUM(C16:C17)</f>
        <v>60806.45</v>
      </c>
    </row>
    <row r="19" spans="2:3" ht="15.75">
      <c r="B19" s="20" t="s">
        <v>5</v>
      </c>
      <c r="C19" s="17"/>
    </row>
    <row r="20" spans="2:3" ht="15.75">
      <c r="B20" s="21" t="s">
        <v>30</v>
      </c>
      <c r="C20" s="5">
        <v>2792.97</v>
      </c>
    </row>
    <row r="21" spans="2:3" ht="15.75">
      <c r="B21" s="21" t="s">
        <v>31</v>
      </c>
      <c r="C21" s="5"/>
    </row>
    <row r="22" spans="2:3" ht="15.75">
      <c r="B22" s="21" t="s">
        <v>6</v>
      </c>
      <c r="C22" s="7">
        <f>24.5680319*C6</f>
        <v>15465.576081050001</v>
      </c>
    </row>
    <row r="23" spans="2:3" ht="15.75">
      <c r="B23" s="21" t="s">
        <v>7</v>
      </c>
      <c r="C23" s="7">
        <f>11.41630614*C6</f>
        <v>7186.56471513</v>
      </c>
    </row>
    <row r="24" spans="2:3" ht="15.75">
      <c r="B24" s="21" t="s">
        <v>8</v>
      </c>
      <c r="C24" s="5">
        <v>4791.1099999999997</v>
      </c>
    </row>
    <row r="25" spans="2:3" ht="15.75">
      <c r="B25" s="22" t="s">
        <v>9</v>
      </c>
      <c r="C25" s="7">
        <v>782.85878370499995</v>
      </c>
    </row>
    <row r="26" spans="2:3" ht="15.75">
      <c r="B26" s="22" t="s">
        <v>10</v>
      </c>
      <c r="C26" s="8">
        <f>3.447602*C6</f>
        <v>2170.2654589999997</v>
      </c>
    </row>
    <row r="27" spans="2:3" ht="15.75">
      <c r="B27" s="21" t="s">
        <v>11</v>
      </c>
      <c r="C27" s="7">
        <f>2.08934144*C6</f>
        <v>1315.24043648</v>
      </c>
    </row>
    <row r="28" spans="2:3" ht="15.75">
      <c r="B28" s="22" t="s">
        <v>12</v>
      </c>
      <c r="C28" s="8">
        <f>30.33900449*C6</f>
        <v>19098.403326455002</v>
      </c>
    </row>
    <row r="29" spans="2:3" ht="15.75">
      <c r="B29" s="22" t="s">
        <v>32</v>
      </c>
      <c r="C29" s="4">
        <v>2651.77</v>
      </c>
    </row>
    <row r="30" spans="2:3" ht="15.75">
      <c r="B30" s="22" t="s">
        <v>33</v>
      </c>
      <c r="C30" s="4">
        <v>11357.66</v>
      </c>
    </row>
    <row r="31" spans="2:3" ht="15.75">
      <c r="B31" s="23" t="s">
        <v>13</v>
      </c>
      <c r="C31" s="7">
        <f>SUM(C20:C30)</f>
        <v>67612.418801820008</v>
      </c>
    </row>
    <row r="32" spans="2:3" ht="15.75">
      <c r="B32" s="24" t="s">
        <v>14</v>
      </c>
      <c r="C32" s="7">
        <f>C15-C31</f>
        <v>-3739.6388018200087</v>
      </c>
    </row>
    <row r="33" spans="2:2">
      <c r="B33" s="13"/>
    </row>
    <row r="34" spans="2:2" ht="15.75">
      <c r="B34" s="25" t="s">
        <v>34</v>
      </c>
    </row>
    <row r="35" spans="2:2" ht="15.75">
      <c r="B35" s="25" t="s">
        <v>16</v>
      </c>
    </row>
    <row r="36" spans="2:2" ht="15.75">
      <c r="B36" s="2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C36"/>
  <sheetViews>
    <sheetView topLeftCell="A13" workbookViewId="0">
      <selection activeCell="C1" sqref="C1:C32"/>
    </sheetView>
  </sheetViews>
  <sheetFormatPr defaultRowHeight="15"/>
  <cols>
    <col min="1" max="1" width="2.42578125" customWidth="1"/>
    <col min="2" max="2" width="70.28515625" customWidth="1"/>
    <col min="3" max="3" width="11.5703125" customWidth="1"/>
  </cols>
  <sheetData>
    <row r="1" spans="2:3" ht="31.5">
      <c r="B1" s="12" t="s">
        <v>17</v>
      </c>
      <c r="C1" s="14">
        <v>18</v>
      </c>
    </row>
    <row r="2" spans="2:3" ht="31.5" customHeight="1">
      <c r="B2" s="15" t="s">
        <v>0</v>
      </c>
      <c r="C2" s="1" t="s">
        <v>15</v>
      </c>
    </row>
    <row r="3" spans="2:3">
      <c r="B3" s="15" t="s">
        <v>1</v>
      </c>
      <c r="C3" s="16">
        <v>8</v>
      </c>
    </row>
    <row r="4" spans="2:3">
      <c r="B4" s="15" t="s">
        <v>2</v>
      </c>
      <c r="C4" s="3">
        <v>625.6</v>
      </c>
    </row>
    <row r="5" spans="2:3">
      <c r="B5" s="15" t="s">
        <v>3</v>
      </c>
      <c r="C5" s="3"/>
    </row>
    <row r="6" spans="2:3">
      <c r="B6" s="15" t="s">
        <v>4</v>
      </c>
      <c r="C6" s="2">
        <f>SUM(C4:C5)</f>
        <v>625.6</v>
      </c>
    </row>
    <row r="7" spans="2:3">
      <c r="B7" s="11" t="s">
        <v>18</v>
      </c>
      <c r="C7" s="5">
        <v>16426.080000000002</v>
      </c>
    </row>
    <row r="8" spans="2:3">
      <c r="B8" s="11" t="s">
        <v>19</v>
      </c>
      <c r="C8" s="17"/>
    </row>
    <row r="9" spans="2:3">
      <c r="B9" s="18" t="s">
        <v>20</v>
      </c>
      <c r="C9" s="6">
        <f>SUM(C7:C8)</f>
        <v>16426.080000000002</v>
      </c>
    </row>
    <row r="10" spans="2:3">
      <c r="B10" s="9" t="s">
        <v>21</v>
      </c>
      <c r="C10" s="5">
        <v>83691.92</v>
      </c>
    </row>
    <row r="11" spans="2:3">
      <c r="B11" s="9" t="s">
        <v>22</v>
      </c>
      <c r="C11" s="19"/>
    </row>
    <row r="12" spans="2:3">
      <c r="B12" s="10" t="s">
        <v>23</v>
      </c>
      <c r="C12" s="4">
        <f>C10+C11</f>
        <v>83691.92</v>
      </c>
    </row>
    <row r="13" spans="2:3">
      <c r="B13" s="9" t="s">
        <v>24</v>
      </c>
      <c r="C13" s="5">
        <v>73049.8</v>
      </c>
    </row>
    <row r="14" spans="2:3">
      <c r="B14" s="9" t="s">
        <v>25</v>
      </c>
      <c r="C14" s="19"/>
    </row>
    <row r="15" spans="2:3">
      <c r="B15" s="10" t="s">
        <v>26</v>
      </c>
      <c r="C15" s="5">
        <f>C13+C14</f>
        <v>73049.8</v>
      </c>
    </row>
    <row r="16" spans="2:3">
      <c r="B16" s="11" t="s">
        <v>27</v>
      </c>
      <c r="C16" s="5">
        <v>27068.2</v>
      </c>
    </row>
    <row r="17" spans="2:3">
      <c r="B17" s="11" t="s">
        <v>28</v>
      </c>
      <c r="C17" s="17"/>
    </row>
    <row r="18" spans="2:3">
      <c r="B18" s="18" t="s">
        <v>29</v>
      </c>
      <c r="C18" s="6">
        <f>SUM(C16:C17)</f>
        <v>27068.2</v>
      </c>
    </row>
    <row r="19" spans="2:3" ht="15.75">
      <c r="B19" s="20" t="s">
        <v>5</v>
      </c>
      <c r="C19" s="17"/>
    </row>
    <row r="20" spans="2:3" ht="15.75">
      <c r="B20" s="21" t="s">
        <v>30</v>
      </c>
      <c r="C20" s="5">
        <v>12506.43</v>
      </c>
    </row>
    <row r="21" spans="2:3" ht="15.75">
      <c r="B21" s="21" t="s">
        <v>31</v>
      </c>
      <c r="C21" s="5"/>
    </row>
    <row r="22" spans="2:3" ht="15.75">
      <c r="B22" s="21" t="s">
        <v>6</v>
      </c>
      <c r="C22" s="7">
        <f>24.5680319*C6</f>
        <v>15369.760756640002</v>
      </c>
    </row>
    <row r="23" spans="2:3" ht="15.75">
      <c r="B23" s="21" t="s">
        <v>7</v>
      </c>
      <c r="C23" s="7">
        <f>11.41630614*C6</f>
        <v>7142.0411211840001</v>
      </c>
    </row>
    <row r="24" spans="2:3" ht="15.75">
      <c r="B24" s="21" t="s">
        <v>8</v>
      </c>
      <c r="C24" s="5">
        <v>4791.1099999999997</v>
      </c>
    </row>
    <row r="25" spans="2:3" ht="15.75">
      <c r="B25" s="22" t="s">
        <v>9</v>
      </c>
      <c r="C25" s="7">
        <v>2192.208665744</v>
      </c>
    </row>
    <row r="26" spans="2:3" ht="15.75">
      <c r="B26" s="22" t="s">
        <v>10</v>
      </c>
      <c r="C26" s="8">
        <f>3.447602*C6</f>
        <v>2156.8198112</v>
      </c>
    </row>
    <row r="27" spans="2:3" ht="15.75">
      <c r="B27" s="21" t="s">
        <v>11</v>
      </c>
      <c r="C27" s="7">
        <f>2.08934144*C6</f>
        <v>1307.092004864</v>
      </c>
    </row>
    <row r="28" spans="2:3" ht="15.75">
      <c r="B28" s="22" t="s">
        <v>12</v>
      </c>
      <c r="C28" s="8">
        <f>30.33900449*C6</f>
        <v>18980.081208944001</v>
      </c>
    </row>
    <row r="29" spans="2:3" ht="15.75">
      <c r="B29" s="22" t="s">
        <v>32</v>
      </c>
      <c r="C29" s="4">
        <v>2651.77</v>
      </c>
    </row>
    <row r="30" spans="2:3" ht="15.75">
      <c r="B30" s="22" t="s">
        <v>33</v>
      </c>
      <c r="C30" s="4">
        <v>8508.11</v>
      </c>
    </row>
    <row r="31" spans="2:3" ht="15.75">
      <c r="B31" s="23" t="s">
        <v>13</v>
      </c>
      <c r="C31" s="7">
        <f>SUM(C20:C30)</f>
        <v>75605.423568576007</v>
      </c>
    </row>
    <row r="32" spans="2:3" ht="15.75">
      <c r="B32" s="24" t="s">
        <v>14</v>
      </c>
      <c r="C32" s="7">
        <f>C15-C31</f>
        <v>-2555.6235685760039</v>
      </c>
    </row>
    <row r="33" spans="2:2">
      <c r="B33" s="13"/>
    </row>
    <row r="34" spans="2:2" ht="15.75">
      <c r="B34" s="25" t="s">
        <v>34</v>
      </c>
    </row>
    <row r="35" spans="2:2" ht="15.75">
      <c r="B35" s="25" t="s">
        <v>16</v>
      </c>
    </row>
    <row r="36" spans="2:2" ht="15.75">
      <c r="B36" s="2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C36"/>
  <sheetViews>
    <sheetView topLeftCell="A19" workbookViewId="0">
      <selection activeCell="C1" sqref="C1:C32"/>
    </sheetView>
  </sheetViews>
  <sheetFormatPr defaultRowHeight="15"/>
  <cols>
    <col min="1" max="1" width="2.28515625" customWidth="1"/>
    <col min="2" max="2" width="70.28515625" customWidth="1"/>
    <col min="3" max="3" width="12" customWidth="1"/>
  </cols>
  <sheetData>
    <row r="1" spans="2:3" ht="31.5">
      <c r="B1" s="12" t="s">
        <v>17</v>
      </c>
      <c r="C1" s="14">
        <v>19</v>
      </c>
    </row>
    <row r="2" spans="2:3" ht="33" customHeight="1">
      <c r="B2" s="15" t="s">
        <v>0</v>
      </c>
      <c r="C2" s="1" t="s">
        <v>15</v>
      </c>
    </row>
    <row r="3" spans="2:3">
      <c r="B3" s="15" t="s">
        <v>1</v>
      </c>
      <c r="C3" s="16">
        <v>11</v>
      </c>
    </row>
    <row r="4" spans="2:3">
      <c r="B4" s="15" t="s">
        <v>2</v>
      </c>
      <c r="C4" s="3">
        <v>341.1</v>
      </c>
    </row>
    <row r="5" spans="2:3">
      <c r="B5" s="15" t="s">
        <v>3</v>
      </c>
      <c r="C5" s="3"/>
    </row>
    <row r="6" spans="2:3">
      <c r="B6" s="15" t="s">
        <v>4</v>
      </c>
      <c r="C6" s="2">
        <f>SUM(C4:C5)</f>
        <v>341.1</v>
      </c>
    </row>
    <row r="7" spans="2:3">
      <c r="B7" s="11" t="s">
        <v>18</v>
      </c>
      <c r="C7" s="5">
        <v>29526.86</v>
      </c>
    </row>
    <row r="8" spans="2:3">
      <c r="B8" s="11" t="s">
        <v>19</v>
      </c>
      <c r="C8" s="17"/>
    </row>
    <row r="9" spans="2:3">
      <c r="B9" s="18" t="s">
        <v>20</v>
      </c>
      <c r="C9" s="6">
        <f>SUM(C7:C8)</f>
        <v>29526.86</v>
      </c>
    </row>
    <row r="10" spans="2:3">
      <c r="B10" s="9" t="s">
        <v>21</v>
      </c>
      <c r="C10" s="5">
        <v>46151.55</v>
      </c>
    </row>
    <row r="11" spans="2:3">
      <c r="B11" s="9" t="s">
        <v>22</v>
      </c>
      <c r="C11" s="19"/>
    </row>
    <row r="12" spans="2:3">
      <c r="B12" s="10" t="s">
        <v>23</v>
      </c>
      <c r="C12" s="4">
        <f>C10+C11</f>
        <v>46151.55</v>
      </c>
    </row>
    <row r="13" spans="2:3">
      <c r="B13" s="9" t="s">
        <v>24</v>
      </c>
      <c r="C13" s="5">
        <v>49039.28</v>
      </c>
    </row>
    <row r="14" spans="2:3">
      <c r="B14" s="9" t="s">
        <v>25</v>
      </c>
      <c r="C14" s="19"/>
    </row>
    <row r="15" spans="2:3">
      <c r="B15" s="10" t="s">
        <v>26</v>
      </c>
      <c r="C15" s="5">
        <f>C13+C14</f>
        <v>49039.28</v>
      </c>
    </row>
    <row r="16" spans="2:3">
      <c r="B16" s="11" t="s">
        <v>27</v>
      </c>
      <c r="C16" s="5">
        <v>26639.13</v>
      </c>
    </row>
    <row r="17" spans="2:3">
      <c r="B17" s="11" t="s">
        <v>28</v>
      </c>
      <c r="C17" s="17"/>
    </row>
    <row r="18" spans="2:3">
      <c r="B18" s="18" t="s">
        <v>29</v>
      </c>
      <c r="C18" s="6">
        <f>SUM(C16:C17)</f>
        <v>26639.13</v>
      </c>
    </row>
    <row r="19" spans="2:3" ht="15.75">
      <c r="B19" s="20" t="s">
        <v>5</v>
      </c>
      <c r="C19" s="17"/>
    </row>
    <row r="20" spans="2:3" ht="15.75">
      <c r="B20" s="21" t="s">
        <v>30</v>
      </c>
      <c r="C20" s="5">
        <v>1244.98</v>
      </c>
    </row>
    <row r="21" spans="2:3" ht="15.75">
      <c r="B21" s="21" t="s">
        <v>31</v>
      </c>
      <c r="C21" s="5">
        <v>398.54</v>
      </c>
    </row>
    <row r="22" spans="2:3" ht="15.75">
      <c r="B22" s="21" t="s">
        <v>6</v>
      </c>
      <c r="C22" s="7">
        <f>24.5680319*C6</f>
        <v>8380.1556810900001</v>
      </c>
    </row>
    <row r="23" spans="2:3" ht="15.75">
      <c r="B23" s="21" t="s">
        <v>7</v>
      </c>
      <c r="C23" s="7">
        <f>11.41630614*C6</f>
        <v>3894.1020243540002</v>
      </c>
    </row>
    <row r="24" spans="2:3" ht="15.75">
      <c r="B24" s="21" t="s">
        <v>8</v>
      </c>
      <c r="C24" s="5">
        <v>3518.39</v>
      </c>
    </row>
    <row r="25" spans="2:3" ht="15.75">
      <c r="B25" s="22" t="s">
        <v>9</v>
      </c>
      <c r="C25" s="7">
        <v>424.19877858900003</v>
      </c>
    </row>
    <row r="26" spans="2:3" ht="15.75">
      <c r="B26" s="22" t="s">
        <v>10</v>
      </c>
      <c r="C26" s="8">
        <f>3.447602*C6</f>
        <v>1175.9770421999999</v>
      </c>
    </row>
    <row r="27" spans="2:3" ht="15.75">
      <c r="B27" s="21" t="s">
        <v>11</v>
      </c>
      <c r="C27" s="7">
        <f>2.08934144*C6</f>
        <v>712.67436518400007</v>
      </c>
    </row>
    <row r="28" spans="2:3" ht="15.75">
      <c r="B28" s="22" t="s">
        <v>12</v>
      </c>
      <c r="C28" s="8">
        <f>30.33900449*C6</f>
        <v>10348.634431539002</v>
      </c>
    </row>
    <row r="29" spans="2:3" ht="15.75">
      <c r="B29" s="22" t="s">
        <v>32</v>
      </c>
      <c r="C29" s="4">
        <v>2651.77</v>
      </c>
    </row>
    <row r="30" spans="2:3" ht="15.75">
      <c r="B30" s="22" t="s">
        <v>33</v>
      </c>
      <c r="C30" s="4">
        <v>10096.549999999999</v>
      </c>
    </row>
    <row r="31" spans="2:3" ht="15.75">
      <c r="B31" s="23" t="s">
        <v>13</v>
      </c>
      <c r="C31" s="7">
        <f>SUM(C20:C30)</f>
        <v>42845.972322956004</v>
      </c>
    </row>
    <row r="32" spans="2:3" ht="15.75">
      <c r="B32" s="24" t="s">
        <v>14</v>
      </c>
      <c r="C32" s="7">
        <f>C15-C31</f>
        <v>6193.3076770439948</v>
      </c>
    </row>
    <row r="33" spans="2:2">
      <c r="B33" s="13"/>
    </row>
    <row r="34" spans="2:2" ht="15.75">
      <c r="B34" s="25" t="s">
        <v>34</v>
      </c>
    </row>
    <row r="35" spans="2:2" ht="15.75">
      <c r="B35" s="25" t="s">
        <v>16</v>
      </c>
    </row>
    <row r="36" spans="2:2" ht="15.75">
      <c r="B36" s="2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C36"/>
  <sheetViews>
    <sheetView workbookViewId="0">
      <selection activeCell="C1" sqref="C1:C32"/>
    </sheetView>
  </sheetViews>
  <sheetFormatPr defaultRowHeight="15"/>
  <cols>
    <col min="1" max="1" width="2.5703125" customWidth="1"/>
    <col min="2" max="2" width="70.28515625" customWidth="1"/>
    <col min="3" max="3" width="11" customWidth="1"/>
  </cols>
  <sheetData>
    <row r="1" spans="2:3" ht="31.5">
      <c r="B1" s="12" t="s">
        <v>17</v>
      </c>
      <c r="C1" s="14">
        <v>20</v>
      </c>
    </row>
    <row r="2" spans="2:3" ht="33" customHeight="1">
      <c r="B2" s="15" t="s">
        <v>0</v>
      </c>
      <c r="C2" s="1" t="s">
        <v>15</v>
      </c>
    </row>
    <row r="3" spans="2:3">
      <c r="B3" s="15" t="s">
        <v>1</v>
      </c>
      <c r="C3" s="27">
        <v>12</v>
      </c>
    </row>
    <row r="4" spans="2:3">
      <c r="B4" s="15" t="s">
        <v>2</v>
      </c>
      <c r="C4" s="3">
        <v>622.6</v>
      </c>
    </row>
    <row r="5" spans="2:3">
      <c r="B5" s="15" t="s">
        <v>3</v>
      </c>
      <c r="C5" s="3"/>
    </row>
    <row r="6" spans="2:3">
      <c r="B6" s="15" t="s">
        <v>4</v>
      </c>
      <c r="C6" s="2">
        <f>SUM(C4:C5)</f>
        <v>622.6</v>
      </c>
    </row>
    <row r="7" spans="2:3">
      <c r="B7" s="11" t="s">
        <v>18</v>
      </c>
      <c r="C7" s="5">
        <v>22542.69</v>
      </c>
    </row>
    <row r="8" spans="2:3">
      <c r="B8" s="11" t="s">
        <v>19</v>
      </c>
      <c r="C8" s="17"/>
    </row>
    <row r="9" spans="2:3">
      <c r="B9" s="18" t="s">
        <v>20</v>
      </c>
      <c r="C9" s="6">
        <f>SUM(C7:C8)</f>
        <v>22542.69</v>
      </c>
    </row>
    <row r="10" spans="2:3">
      <c r="B10" s="9" t="s">
        <v>21</v>
      </c>
      <c r="C10" s="5">
        <v>83233.14</v>
      </c>
    </row>
    <row r="11" spans="2:3">
      <c r="B11" s="9" t="s">
        <v>22</v>
      </c>
      <c r="C11" s="19"/>
    </row>
    <row r="12" spans="2:3">
      <c r="B12" s="10" t="s">
        <v>23</v>
      </c>
      <c r="C12" s="4">
        <f>C10+C11</f>
        <v>83233.14</v>
      </c>
    </row>
    <row r="13" spans="2:3">
      <c r="B13" s="9" t="s">
        <v>24</v>
      </c>
      <c r="C13" s="5">
        <v>73175.240000000005</v>
      </c>
    </row>
    <row r="14" spans="2:3">
      <c r="B14" s="9" t="s">
        <v>25</v>
      </c>
      <c r="C14" s="19"/>
    </row>
    <row r="15" spans="2:3">
      <c r="B15" s="10" t="s">
        <v>26</v>
      </c>
      <c r="C15" s="5">
        <f>C13+C14</f>
        <v>73175.240000000005</v>
      </c>
    </row>
    <row r="16" spans="2:3">
      <c r="B16" s="11" t="s">
        <v>27</v>
      </c>
      <c r="C16" s="5">
        <v>32600.59</v>
      </c>
    </row>
    <row r="17" spans="2:3">
      <c r="B17" s="11" t="s">
        <v>28</v>
      </c>
      <c r="C17" s="17"/>
    </row>
    <row r="18" spans="2:3">
      <c r="B18" s="18" t="s">
        <v>29</v>
      </c>
      <c r="C18" s="6">
        <f>SUM(C16:C17)</f>
        <v>32600.59</v>
      </c>
    </row>
    <row r="19" spans="2:3" ht="15.75">
      <c r="B19" s="20" t="s">
        <v>5</v>
      </c>
      <c r="C19" s="17"/>
    </row>
    <row r="20" spans="2:3" ht="15.75">
      <c r="B20" s="21" t="s">
        <v>30</v>
      </c>
      <c r="C20" s="5">
        <v>17019.68</v>
      </c>
    </row>
    <row r="21" spans="2:3" ht="15.75">
      <c r="B21" s="21" t="s">
        <v>31</v>
      </c>
      <c r="C21" s="5"/>
    </row>
    <row r="22" spans="2:3" ht="15.75">
      <c r="B22" s="21" t="s">
        <v>6</v>
      </c>
      <c r="C22" s="7">
        <f>24.5680319*C6</f>
        <v>15296.056660940001</v>
      </c>
    </row>
    <row r="23" spans="2:3" ht="15.75">
      <c r="B23" s="21" t="s">
        <v>7</v>
      </c>
      <c r="C23" s="7">
        <f>11.41630614*C6</f>
        <v>7107.7922027639997</v>
      </c>
    </row>
    <row r="24" spans="2:3" ht="15.75">
      <c r="B24" s="21" t="s">
        <v>8</v>
      </c>
      <c r="C24" s="5">
        <v>4791.1099999999997</v>
      </c>
    </row>
    <row r="25" spans="2:3" ht="15.75">
      <c r="B25" s="22" t="s">
        <v>9</v>
      </c>
      <c r="C25" s="7">
        <v>2188.477805774</v>
      </c>
    </row>
    <row r="26" spans="2:3" ht="15.75">
      <c r="B26" s="22" t="s">
        <v>10</v>
      </c>
      <c r="C26" s="8">
        <f>3.447602*C6</f>
        <v>2146.4770051999999</v>
      </c>
    </row>
    <row r="27" spans="2:3" ht="15.75">
      <c r="B27" s="21" t="s">
        <v>11</v>
      </c>
      <c r="C27" s="7">
        <f>2.08934144*C6</f>
        <v>1300.8239805440001</v>
      </c>
    </row>
    <row r="28" spans="2:3" ht="15.75">
      <c r="B28" s="22" t="s">
        <v>12</v>
      </c>
      <c r="C28" s="8">
        <f>30.33900449*C6</f>
        <v>18889.064195474002</v>
      </c>
    </row>
    <row r="29" spans="2:3" ht="15.75">
      <c r="B29" s="22" t="s">
        <v>32</v>
      </c>
      <c r="C29" s="4">
        <v>2651.77</v>
      </c>
    </row>
    <row r="30" spans="2:3" ht="15.75">
      <c r="B30" s="22" t="s">
        <v>33</v>
      </c>
      <c r="C30" s="4">
        <v>6124.79</v>
      </c>
    </row>
    <row r="31" spans="2:3" ht="15.75">
      <c r="B31" s="23" t="s">
        <v>13</v>
      </c>
      <c r="C31" s="7">
        <f>SUM(C20:C30)</f>
        <v>77516.041850695998</v>
      </c>
    </row>
    <row r="32" spans="2:3" ht="15.75">
      <c r="B32" s="24" t="s">
        <v>14</v>
      </c>
      <c r="C32" s="7">
        <f>C15-C31</f>
        <v>-4340.8018506959925</v>
      </c>
    </row>
    <row r="33" spans="2:2">
      <c r="B33" s="13"/>
    </row>
    <row r="34" spans="2:2" ht="15.75">
      <c r="B34" s="25" t="s">
        <v>34</v>
      </c>
    </row>
    <row r="35" spans="2:2" ht="15.75">
      <c r="B35" s="25" t="s">
        <v>16</v>
      </c>
    </row>
    <row r="36" spans="2:2" ht="15.75">
      <c r="B36" s="25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C36"/>
  <sheetViews>
    <sheetView workbookViewId="0">
      <selection activeCell="C1" sqref="C1:C32"/>
    </sheetView>
  </sheetViews>
  <sheetFormatPr defaultRowHeight="15"/>
  <cols>
    <col min="1" max="1" width="2.5703125" customWidth="1"/>
    <col min="2" max="2" width="70.28515625" customWidth="1"/>
    <col min="3" max="3" width="11.28515625" customWidth="1"/>
  </cols>
  <sheetData>
    <row r="1" spans="2:3" ht="31.5">
      <c r="B1" s="12" t="s">
        <v>17</v>
      </c>
      <c r="C1" s="14">
        <v>21</v>
      </c>
    </row>
    <row r="2" spans="2:3" ht="33" customHeight="1">
      <c r="B2" s="15" t="s">
        <v>0</v>
      </c>
      <c r="C2" s="1" t="s">
        <v>15</v>
      </c>
    </row>
    <row r="3" spans="2:3">
      <c r="B3" s="15" t="s">
        <v>1</v>
      </c>
      <c r="C3" s="27">
        <v>13</v>
      </c>
    </row>
    <row r="4" spans="2:3">
      <c r="B4" s="15" t="s">
        <v>2</v>
      </c>
      <c r="C4" s="3">
        <v>344.3</v>
      </c>
    </row>
    <row r="5" spans="2:3">
      <c r="B5" s="15" t="s">
        <v>3</v>
      </c>
      <c r="C5" s="3"/>
    </row>
    <row r="6" spans="2:3">
      <c r="B6" s="15" t="s">
        <v>4</v>
      </c>
      <c r="C6" s="2">
        <f>SUM(C4:C5)</f>
        <v>344.3</v>
      </c>
    </row>
    <row r="7" spans="2:3">
      <c r="B7" s="11" t="s">
        <v>18</v>
      </c>
      <c r="C7" s="5">
        <v>3507.04</v>
      </c>
    </row>
    <row r="8" spans="2:3">
      <c r="B8" s="11" t="s">
        <v>19</v>
      </c>
      <c r="C8" s="17"/>
    </row>
    <row r="9" spans="2:3">
      <c r="B9" s="18" t="s">
        <v>20</v>
      </c>
      <c r="C9" s="6">
        <f>SUM(C7:C8)</f>
        <v>3507.04</v>
      </c>
    </row>
    <row r="10" spans="2:3">
      <c r="B10" s="9" t="s">
        <v>21</v>
      </c>
      <c r="C10" s="5">
        <v>46537.97</v>
      </c>
    </row>
    <row r="11" spans="2:3">
      <c r="B11" s="9" t="s">
        <v>22</v>
      </c>
      <c r="C11" s="19"/>
    </row>
    <row r="12" spans="2:3">
      <c r="B12" s="10" t="s">
        <v>23</v>
      </c>
      <c r="C12" s="4">
        <f>C10+C11</f>
        <v>46537.97</v>
      </c>
    </row>
    <row r="13" spans="2:3">
      <c r="B13" s="9" t="s">
        <v>24</v>
      </c>
      <c r="C13" s="5">
        <v>46083.66</v>
      </c>
    </row>
    <row r="14" spans="2:3">
      <c r="B14" s="9" t="s">
        <v>25</v>
      </c>
      <c r="C14" s="19"/>
    </row>
    <row r="15" spans="2:3">
      <c r="B15" s="10" t="s">
        <v>26</v>
      </c>
      <c r="C15" s="5">
        <f>C13+C14</f>
        <v>46083.66</v>
      </c>
    </row>
    <row r="16" spans="2:3">
      <c r="B16" s="11" t="s">
        <v>27</v>
      </c>
      <c r="C16" s="5">
        <v>3961.35</v>
      </c>
    </row>
    <row r="17" spans="2:3">
      <c r="B17" s="11" t="s">
        <v>28</v>
      </c>
      <c r="C17" s="17"/>
    </row>
    <row r="18" spans="2:3">
      <c r="B18" s="18" t="s">
        <v>29</v>
      </c>
      <c r="C18" s="6">
        <f>SUM(C16:C17)</f>
        <v>3961.35</v>
      </c>
    </row>
    <row r="19" spans="2:3" ht="15.75">
      <c r="B19" s="20" t="s">
        <v>5</v>
      </c>
      <c r="C19" s="17"/>
    </row>
    <row r="20" spans="2:3" ht="15.75">
      <c r="B20" s="21" t="s">
        <v>30</v>
      </c>
      <c r="C20" s="26">
        <v>1645</v>
      </c>
    </row>
    <row r="21" spans="2:3" ht="15.75">
      <c r="B21" s="21" t="s">
        <v>31</v>
      </c>
      <c r="C21" s="5">
        <v>1332.62</v>
      </c>
    </row>
    <row r="22" spans="2:3" ht="15.75">
      <c r="B22" s="21" t="s">
        <v>6</v>
      </c>
      <c r="C22" s="7">
        <f>24.5680319*C6</f>
        <v>8458.7733831700007</v>
      </c>
    </row>
    <row r="23" spans="2:3" ht="15.75">
      <c r="B23" s="21" t="s">
        <v>7</v>
      </c>
      <c r="C23" s="7">
        <f>11.41630614*C6</f>
        <v>3930.6342040019999</v>
      </c>
    </row>
    <row r="24" spans="2:3" ht="15.75">
      <c r="B24" s="21" t="s">
        <v>8</v>
      </c>
      <c r="C24" s="5">
        <v>3518.39</v>
      </c>
    </row>
    <row r="25" spans="2:3" ht="15.75">
      <c r="B25" s="22" t="s">
        <v>9</v>
      </c>
      <c r="C25" s="7">
        <v>1842.3783625569999</v>
      </c>
    </row>
    <row r="26" spans="2:3" ht="15.75">
      <c r="B26" s="22" t="s">
        <v>10</v>
      </c>
      <c r="C26" s="8">
        <f>3.447602*C6</f>
        <v>1187.0093686</v>
      </c>
    </row>
    <row r="27" spans="2:3" ht="15.75">
      <c r="B27" s="21" t="s">
        <v>11</v>
      </c>
      <c r="C27" s="7">
        <f>2.08934144*C6</f>
        <v>719.36025779200008</v>
      </c>
    </row>
    <row r="28" spans="2:3" ht="15.75">
      <c r="B28" s="22" t="s">
        <v>12</v>
      </c>
      <c r="C28" s="8">
        <f>30.33900449*C6</f>
        <v>10445.719245907001</v>
      </c>
    </row>
    <row r="29" spans="2:3" ht="15.75">
      <c r="B29" s="22" t="s">
        <v>32</v>
      </c>
      <c r="C29" s="4">
        <v>2651.77</v>
      </c>
    </row>
    <row r="30" spans="2:3" ht="15.75">
      <c r="B30" s="22" t="s">
        <v>33</v>
      </c>
      <c r="C30" s="4">
        <v>2785.93</v>
      </c>
    </row>
    <row r="31" spans="2:3" ht="15.75">
      <c r="B31" s="23" t="s">
        <v>13</v>
      </c>
      <c r="C31" s="7">
        <f>SUM(C20:C30)</f>
        <v>38517.584822027995</v>
      </c>
    </row>
    <row r="32" spans="2:3" ht="15.75">
      <c r="B32" s="24" t="s">
        <v>14</v>
      </c>
      <c r="C32" s="7">
        <f>C15-C31</f>
        <v>7566.0751779720085</v>
      </c>
    </row>
    <row r="33" spans="2:2">
      <c r="B33" s="13"/>
    </row>
    <row r="34" spans="2:2" ht="15.75">
      <c r="B34" s="25" t="s">
        <v>34</v>
      </c>
    </row>
    <row r="35" spans="2:2" ht="15.75">
      <c r="B35" s="25" t="s">
        <v>16</v>
      </c>
    </row>
    <row r="36" spans="2:2" ht="15.75">
      <c r="B36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к2</vt:lpstr>
      <vt:lpstr>к3</vt:lpstr>
      <vt:lpstr>к4</vt:lpstr>
      <vt:lpstr>к5</vt:lpstr>
      <vt:lpstr>к6</vt:lpstr>
      <vt:lpstr>к8</vt:lpstr>
      <vt:lpstr>к11</vt:lpstr>
      <vt:lpstr>к12</vt:lpstr>
      <vt:lpstr>к13</vt:lpstr>
      <vt:lpstr>к15</vt:lpstr>
      <vt:lpstr>к16</vt:lpstr>
      <vt:lpstr>к18</vt:lpstr>
      <vt:lpstr>к20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2018-03-22T09:26:57Z</dcterms:modified>
</cp:coreProperties>
</file>