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бол1" sheetId="4" r:id="rId1"/>
    <sheet name="бол3" sheetId="5" r:id="rId2"/>
  </sheets>
  <calcPr calcId="125725"/>
</workbook>
</file>

<file path=xl/calcChain.xml><?xml version="1.0" encoding="utf-8"?>
<calcChain xmlns="http://schemas.openxmlformats.org/spreadsheetml/2006/main">
  <c r="C18" i="5"/>
  <c r="C15"/>
  <c r="C12"/>
  <c r="C9"/>
  <c r="C6"/>
  <c r="C28" s="1"/>
  <c r="C23" l="1"/>
  <c r="C27"/>
  <c r="C22"/>
  <c r="C31" s="1"/>
  <c r="C32" s="1"/>
  <c r="C26"/>
  <c r="C18" i="4"/>
  <c r="C15"/>
  <c r="C12"/>
  <c r="C9"/>
  <c r="C6"/>
  <c r="C28" s="1"/>
  <c r="C23" l="1"/>
  <c r="C27"/>
  <c r="C22"/>
  <c r="C26"/>
  <c r="C31" l="1"/>
  <c r="C32" s="1"/>
</calcChain>
</file>

<file path=xl/sharedStrings.xml><?xml version="1.0" encoding="utf-8"?>
<sst xmlns="http://schemas.openxmlformats.org/spreadsheetml/2006/main" count="70" uniqueCount="35">
  <si>
    <t>Улица</t>
  </si>
  <si>
    <t>Дом</t>
  </si>
  <si>
    <t>Больничная</t>
  </si>
  <si>
    <t>Общая площадь  квартир</t>
  </si>
  <si>
    <t>Площадь юридических лиц</t>
  </si>
  <si>
    <t>Площадь всего</t>
  </si>
  <si>
    <t>Расходы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</si>
  <si>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</si>
  <si>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</si>
  <si>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</si>
  <si>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</si>
  <si>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</si>
  <si>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</si>
  <si>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</si>
  <si>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Израсходовано всего</t>
  </si>
  <si>
    <t xml:space="preserve">Результат (экономия / -перерасход)                 </t>
  </si>
  <si>
    <t xml:space="preserve">Отчет  2017г.  ООО "ЭЛЕВКОН"  за содержание и ремонт общего имущества многоквартирного дома по адресу: </t>
  </si>
  <si>
    <t>Задолженность  за содержание жилых помещений на 01.01.17г.</t>
  </si>
  <si>
    <t>Задолженность  за содержание нежилых помещений (юр.лиц) на 01.01.17г.</t>
  </si>
  <si>
    <t>Всего задолженность  за содержание жилищного фонда на 01.01.17г.</t>
  </si>
  <si>
    <t>Начислено за содержание и ремонт жилых помещений</t>
  </si>
  <si>
    <t>Начислено за содержание и ремонт нежилых помещений (юр.лицам)</t>
  </si>
  <si>
    <t>Всего начислено за содержание и ремонт жилищного фонда</t>
  </si>
  <si>
    <t>Оплачено за содержание и ремонт жилых помещений</t>
  </si>
  <si>
    <t>Оплачено за содержание и ремонт нежилых помещений (юр.лицами)</t>
  </si>
  <si>
    <t>Всего оплачено за содержание и ремонт жилищного фонда</t>
  </si>
  <si>
    <t>Задолженность за содержание жилых помещенийна 01.01.18г.</t>
  </si>
  <si>
    <t>Задолженность  за содержание нежилых помещений (юр.лиц) на 01.01.18г.</t>
  </si>
  <si>
    <t>Всего задолженность  за содержание жилищного фонда на 01.01.18г.</t>
  </si>
  <si>
    <t>Обслуживание инженерных сетей</t>
  </si>
  <si>
    <t>Текущий ремонт конструктивных элементов</t>
  </si>
  <si>
    <t>Обслуживание общедомовых приборов учета</t>
  </si>
  <si>
    <t>Коммунальные ресурсы на общедомовые нужды</t>
  </si>
  <si>
    <t>23.03.2018года</t>
  </si>
  <si>
    <t>Генеральный директор   _______________В.И. Гримайло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</si>
</sst>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2" fillId="0" borderId="1">
      <alignment horizontal="center"/>
    </xf>
    <xf numFmtId="0" fontId="4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4" fillId="0" borderId="0"/>
    <xf numFmtId="0" fontId="2" fillId="0" borderId="0">
      <alignment horizontal="right" vertical="top" wrapText="1"/>
    </xf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1">
      <alignment horizontal="center" wrapText="1"/>
    </xf>
    <xf numFmtId="0" fontId="4" fillId="0" borderId="0">
      <alignment vertical="top"/>
    </xf>
    <xf numFmtId="0" fontId="4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4" fillId="0" borderId="0"/>
    <xf numFmtId="0" fontId="2" fillId="0" borderId="1">
      <alignment horizontal="center" wrapText="1"/>
    </xf>
    <xf numFmtId="0" fontId="4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4" fillId="0" borderId="0"/>
    <xf numFmtId="0" fontId="2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7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2" fontId="7" fillId="0" borderId="1" xfId="0" applyNumberFormat="1" applyFont="1" applyBorder="1" applyAlignment="1"/>
    <xf numFmtId="0" fontId="7" fillId="0" borderId="1" xfId="0" applyFont="1" applyBorder="1" applyAlignment="1"/>
    <xf numFmtId="0" fontId="7" fillId="3" borderId="1" xfId="0" applyFont="1" applyFill="1" applyBorder="1" applyAlignment="1"/>
    <xf numFmtId="0" fontId="7" fillId="2" borderId="1" xfId="0" applyFont="1" applyFill="1" applyBorder="1" applyAlignment="1"/>
    <xf numFmtId="2" fontId="7" fillId="2" borderId="1" xfId="6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>
      <alignment horizontal="right"/>
    </xf>
    <xf numFmtId="0" fontId="9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2" xfId="0" applyFont="1" applyBorder="1" applyAlignment="1">
      <alignment horizontal="right"/>
    </xf>
    <xf numFmtId="0" fontId="12" fillId="2" borderId="1" xfId="0" applyFont="1" applyFill="1" applyBorder="1" applyAlignment="1"/>
    <xf numFmtId="0" fontId="12" fillId="0" borderId="1" xfId="0" applyFont="1" applyBorder="1" applyAlignment="1"/>
    <xf numFmtId="2" fontId="7" fillId="3" borderId="1" xfId="0" applyNumberFormat="1" applyFont="1" applyFill="1" applyBorder="1" applyAlignment="1"/>
    <xf numFmtId="0" fontId="8" fillId="0" borderId="0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3" fillId="3" borderId="4" xfId="0" applyFont="1" applyFill="1" applyBorder="1" applyAlignment="1">
      <alignment wrapText="1"/>
    </xf>
    <xf numFmtId="2" fontId="14" fillId="3" borderId="1" xfId="0" applyNumberFormat="1" applyFont="1" applyFill="1" applyBorder="1" applyAlignment="1">
      <alignment wrapText="1"/>
    </xf>
    <xf numFmtId="0" fontId="9" fillId="0" borderId="0" xfId="32" applyFont="1"/>
  </cellXfs>
  <cellStyles count="33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Обычный 2" xfId="17"/>
    <cellStyle name="Обычный 3" xfId="18"/>
    <cellStyle name="Обычный 4" xfId="19"/>
    <cellStyle name="Обычный 5" xfId="20"/>
    <cellStyle name="Обычный 5 2" xfId="31"/>
    <cellStyle name="Обычный 6" xfId="32"/>
    <cellStyle name="Параметр" xfId="21"/>
    <cellStyle name="ПеременныеСметы" xfId="22"/>
    <cellStyle name="РесСмета" xfId="23"/>
    <cellStyle name="СводВедРес" xfId="24"/>
    <cellStyle name="СводкаСтоимРаб" xfId="25"/>
    <cellStyle name="СводРасч" xfId="26"/>
    <cellStyle name="Титул" xfId="27"/>
    <cellStyle name="Хвост" xfId="28"/>
    <cellStyle name="Ценник" xfId="29"/>
    <cellStyle name="Экспертиза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5"/>
  <sheetViews>
    <sheetView workbookViewId="0">
      <selection activeCell="B1" sqref="B1:C36"/>
    </sheetView>
  </sheetViews>
  <sheetFormatPr defaultRowHeight="15"/>
  <cols>
    <col min="1" max="1" width="5.28515625" customWidth="1"/>
    <col min="2" max="2" width="70.28515625" customWidth="1"/>
    <col min="3" max="3" width="11.140625" customWidth="1"/>
  </cols>
  <sheetData>
    <row r="1" spans="2:3" ht="31.5">
      <c r="B1" s="13" t="s">
        <v>16</v>
      </c>
      <c r="C1" s="14">
        <v>1</v>
      </c>
    </row>
    <row r="2" spans="2:3" ht="18" customHeight="1">
      <c r="B2" s="19" t="s">
        <v>0</v>
      </c>
      <c r="C2" s="5" t="s">
        <v>2</v>
      </c>
    </row>
    <row r="3" spans="2:3" ht="17.25" customHeight="1">
      <c r="B3" s="19" t="s">
        <v>1</v>
      </c>
      <c r="C3" s="15">
        <v>1</v>
      </c>
    </row>
    <row r="4" spans="2:3">
      <c r="B4" s="19" t="s">
        <v>3</v>
      </c>
      <c r="C4" s="12">
        <v>2730.7</v>
      </c>
    </row>
    <row r="5" spans="2:3">
      <c r="B5" s="19" t="s">
        <v>4</v>
      </c>
      <c r="C5" s="6"/>
    </row>
    <row r="6" spans="2:3">
      <c r="B6" s="19" t="s">
        <v>5</v>
      </c>
      <c r="C6" s="12">
        <f>SUM(C4:C5)</f>
        <v>2730.7</v>
      </c>
    </row>
    <row r="7" spans="2:3">
      <c r="B7" s="2" t="s">
        <v>17</v>
      </c>
      <c r="C7" s="9">
        <v>96738.09</v>
      </c>
    </row>
    <row r="8" spans="2:3" ht="16.5" customHeight="1">
      <c r="B8" s="2" t="s">
        <v>18</v>
      </c>
      <c r="C8" s="16"/>
    </row>
    <row r="9" spans="2:3" ht="16.5" customHeight="1">
      <c r="B9" s="3" t="s">
        <v>19</v>
      </c>
      <c r="C9" s="10">
        <f>SUM(C7:C8)</f>
        <v>96738.09</v>
      </c>
    </row>
    <row r="10" spans="2:3">
      <c r="B10" s="1" t="s">
        <v>20</v>
      </c>
      <c r="C10" s="9">
        <v>365770.71</v>
      </c>
    </row>
    <row r="11" spans="2:3">
      <c r="B11" s="1" t="s">
        <v>21</v>
      </c>
      <c r="C11" s="17"/>
    </row>
    <row r="12" spans="2:3">
      <c r="B12" s="4" t="s">
        <v>22</v>
      </c>
      <c r="C12" s="8">
        <f>C10+C11</f>
        <v>365770.71</v>
      </c>
    </row>
    <row r="13" spans="2:3">
      <c r="B13" s="1" t="s">
        <v>23</v>
      </c>
      <c r="C13" s="9">
        <v>344465.19</v>
      </c>
    </row>
    <row r="14" spans="2:3">
      <c r="B14" s="1" t="s">
        <v>24</v>
      </c>
      <c r="C14" s="17"/>
    </row>
    <row r="15" spans="2:3">
      <c r="B15" s="4" t="s">
        <v>25</v>
      </c>
      <c r="C15" s="9">
        <f>C13+C14</f>
        <v>344465.19</v>
      </c>
    </row>
    <row r="16" spans="2:3">
      <c r="B16" s="2" t="s">
        <v>26</v>
      </c>
      <c r="C16" s="9">
        <v>118043.61</v>
      </c>
    </row>
    <row r="17" spans="2:3" ht="17.25" customHeight="1">
      <c r="B17" s="2" t="s">
        <v>27</v>
      </c>
      <c r="C17" s="16"/>
    </row>
    <row r="18" spans="2:3" ht="16.5" customHeight="1">
      <c r="B18" s="3" t="s">
        <v>28</v>
      </c>
      <c r="C18" s="10">
        <f>SUM(C16:C17)</f>
        <v>118043.61</v>
      </c>
    </row>
    <row r="19" spans="2:3" ht="15.75">
      <c r="B19" s="20" t="s">
        <v>6</v>
      </c>
      <c r="C19" s="16"/>
    </row>
    <row r="20" spans="2:3" ht="15.75">
      <c r="B20" s="21" t="s">
        <v>29</v>
      </c>
      <c r="C20" s="18">
        <v>66652.2</v>
      </c>
    </row>
    <row r="21" spans="2:3" ht="15.75">
      <c r="B21" s="21" t="s">
        <v>30</v>
      </c>
      <c r="C21" s="9">
        <v>735.86</v>
      </c>
    </row>
    <row r="22" spans="2:3" ht="15.75">
      <c r="B22" s="21" t="s">
        <v>7</v>
      </c>
      <c r="C22" s="7">
        <f>24.5680319*C6</f>
        <v>67087.924709329993</v>
      </c>
    </row>
    <row r="23" spans="2:3" ht="15.75">
      <c r="B23" s="21" t="s">
        <v>8</v>
      </c>
      <c r="C23" s="7">
        <f>11.41630614*C6</f>
        <v>31174.507176497998</v>
      </c>
    </row>
    <row r="24" spans="2:3" ht="15.75">
      <c r="B24" s="21" t="s">
        <v>9</v>
      </c>
      <c r="C24" s="9">
        <v>17455.39</v>
      </c>
    </row>
    <row r="25" spans="2:3" ht="15.75">
      <c r="B25" s="22" t="s">
        <v>10</v>
      </c>
      <c r="C25" s="7">
        <v>3395.9531066929999</v>
      </c>
    </row>
    <row r="26" spans="2:3" ht="15.75">
      <c r="B26" s="22" t="s">
        <v>11</v>
      </c>
      <c r="C26" s="11">
        <f>3.447602*C6</f>
        <v>9414.3667813999982</v>
      </c>
    </row>
    <row r="27" spans="2:3" ht="15.75">
      <c r="B27" s="21" t="s">
        <v>12</v>
      </c>
      <c r="C27" s="7">
        <f>2.08934144*C6</f>
        <v>5705.3646702079996</v>
      </c>
    </row>
    <row r="28" spans="2:3" ht="15.75">
      <c r="B28" s="22" t="s">
        <v>13</v>
      </c>
      <c r="C28" s="11">
        <f>30.33900449*C6</f>
        <v>82846.71956084299</v>
      </c>
    </row>
    <row r="29" spans="2:3" ht="15.75">
      <c r="B29" s="22" t="s">
        <v>31</v>
      </c>
      <c r="C29" s="8">
        <v>33009.729999999996</v>
      </c>
    </row>
    <row r="30" spans="2:3" ht="15.75">
      <c r="B30" s="22" t="s">
        <v>32</v>
      </c>
      <c r="C30" s="8">
        <v>44921.05</v>
      </c>
    </row>
    <row r="31" spans="2:3" ht="15.75">
      <c r="B31" s="23" t="s">
        <v>14</v>
      </c>
      <c r="C31" s="7">
        <f>SUM(C20:C30)</f>
        <v>362399.06600497192</v>
      </c>
    </row>
    <row r="32" spans="2:3" ht="15.75">
      <c r="B32" s="24" t="s">
        <v>15</v>
      </c>
      <c r="C32" s="7">
        <f>C15-C31</f>
        <v>-17933.876004971913</v>
      </c>
    </row>
    <row r="34" spans="2:2" ht="15.75">
      <c r="B34" s="25" t="s">
        <v>33</v>
      </c>
    </row>
    <row r="35" spans="2:2" ht="15.75">
      <c r="B35" s="25" t="s"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5"/>
  <sheetViews>
    <sheetView tabSelected="1" topLeftCell="A13" workbookViewId="0">
      <selection activeCell="B19" sqref="B19"/>
    </sheetView>
  </sheetViews>
  <sheetFormatPr defaultRowHeight="15"/>
  <cols>
    <col min="1" max="1" width="3.85546875" customWidth="1"/>
    <col min="2" max="2" width="70.28515625" customWidth="1"/>
    <col min="3" max="3" width="11.140625" customWidth="1"/>
  </cols>
  <sheetData>
    <row r="1" spans="2:3" ht="31.5">
      <c r="B1" s="13" t="s">
        <v>16</v>
      </c>
      <c r="C1" s="14">
        <v>2</v>
      </c>
    </row>
    <row r="2" spans="2:3" ht="30.75" customHeight="1">
      <c r="B2" s="19" t="s">
        <v>0</v>
      </c>
      <c r="C2" s="5" t="s">
        <v>2</v>
      </c>
    </row>
    <row r="3" spans="2:3">
      <c r="B3" s="19" t="s">
        <v>1</v>
      </c>
      <c r="C3" s="15">
        <v>3</v>
      </c>
    </row>
    <row r="4" spans="2:3">
      <c r="B4" s="19" t="s">
        <v>3</v>
      </c>
      <c r="C4" s="6">
        <v>6362.5</v>
      </c>
    </row>
    <row r="5" spans="2:3">
      <c r="B5" s="19" t="s">
        <v>4</v>
      </c>
      <c r="C5" s="6"/>
    </row>
    <row r="6" spans="2:3">
      <c r="B6" s="19" t="s">
        <v>5</v>
      </c>
      <c r="C6" s="12">
        <f>SUM(C4:C5)</f>
        <v>6362.5</v>
      </c>
    </row>
    <row r="7" spans="2:3">
      <c r="B7" s="2" t="s">
        <v>17</v>
      </c>
      <c r="C7" s="9">
        <v>216958.48</v>
      </c>
    </row>
    <row r="8" spans="2:3">
      <c r="B8" s="2" t="s">
        <v>18</v>
      </c>
      <c r="C8" s="16"/>
    </row>
    <row r="9" spans="2:3" ht="16.5" customHeight="1">
      <c r="B9" s="3" t="s">
        <v>19</v>
      </c>
      <c r="C9" s="10">
        <f>SUM(C7:C8)</f>
        <v>216958.48</v>
      </c>
    </row>
    <row r="10" spans="2:3">
      <c r="B10" s="1" t="s">
        <v>20</v>
      </c>
      <c r="C10" s="9">
        <v>843098.94</v>
      </c>
    </row>
    <row r="11" spans="2:3">
      <c r="B11" s="1" t="s">
        <v>21</v>
      </c>
      <c r="C11" s="17"/>
    </row>
    <row r="12" spans="2:3">
      <c r="B12" s="4" t="s">
        <v>22</v>
      </c>
      <c r="C12" s="8">
        <f>C10+C11</f>
        <v>843098.94</v>
      </c>
    </row>
    <row r="13" spans="2:3">
      <c r="B13" s="1" t="s">
        <v>23</v>
      </c>
      <c r="C13" s="9">
        <v>812689.18</v>
      </c>
    </row>
    <row r="14" spans="2:3">
      <c r="B14" s="1" t="s">
        <v>24</v>
      </c>
      <c r="C14" s="17"/>
    </row>
    <row r="15" spans="2:3">
      <c r="B15" s="4" t="s">
        <v>25</v>
      </c>
      <c r="C15" s="9">
        <f>C13+C14</f>
        <v>812689.18</v>
      </c>
    </row>
    <row r="16" spans="2:3">
      <c r="B16" s="2" t="s">
        <v>26</v>
      </c>
      <c r="C16" s="9">
        <v>247368.24</v>
      </c>
    </row>
    <row r="17" spans="2:3">
      <c r="B17" s="2" t="s">
        <v>27</v>
      </c>
      <c r="C17" s="16"/>
    </row>
    <row r="18" spans="2:3" ht="17.25" customHeight="1">
      <c r="B18" s="3" t="s">
        <v>28</v>
      </c>
      <c r="C18" s="10">
        <f>SUM(C16:C17)</f>
        <v>247368.24</v>
      </c>
    </row>
    <row r="19" spans="2:3" ht="15.75">
      <c r="B19" s="20" t="s">
        <v>6</v>
      </c>
      <c r="C19" s="16"/>
    </row>
    <row r="20" spans="2:3" ht="15.75">
      <c r="B20" s="21" t="s">
        <v>29</v>
      </c>
      <c r="C20" s="9">
        <v>113920.65</v>
      </c>
    </row>
    <row r="21" spans="2:3" ht="15.75">
      <c r="B21" s="21" t="s">
        <v>30</v>
      </c>
      <c r="C21" s="9">
        <v>5517.59</v>
      </c>
    </row>
    <row r="22" spans="2:3" ht="15.75">
      <c r="B22" s="21" t="s">
        <v>7</v>
      </c>
      <c r="C22" s="7">
        <f>24.5680319*C6</f>
        <v>156314.10296375002</v>
      </c>
    </row>
    <row r="23" spans="2:3" ht="15.75">
      <c r="B23" s="21" t="s">
        <v>8</v>
      </c>
      <c r="C23" s="7">
        <f>11.41630614*C6</f>
        <v>72636.247815750001</v>
      </c>
    </row>
    <row r="24" spans="2:3" ht="15.75">
      <c r="B24" s="21" t="s">
        <v>9</v>
      </c>
      <c r="C24" s="9">
        <v>30182.81</v>
      </c>
    </row>
    <row r="25" spans="2:3" ht="15.75">
      <c r="B25" s="22" t="s">
        <v>10</v>
      </c>
      <c r="C25" s="7">
        <v>13569.332186375001</v>
      </c>
    </row>
    <row r="26" spans="2:3" ht="15.75">
      <c r="B26" s="22" t="s">
        <v>11</v>
      </c>
      <c r="C26" s="11">
        <f>3.447602*C6</f>
        <v>21935.367725</v>
      </c>
    </row>
    <row r="27" spans="2:3" ht="15.75">
      <c r="B27" s="21" t="s">
        <v>12</v>
      </c>
      <c r="C27" s="7">
        <f>2.08934144*C6</f>
        <v>13293.434912000001</v>
      </c>
    </row>
    <row r="28" spans="2:3" ht="15.75">
      <c r="B28" s="22" t="s">
        <v>13</v>
      </c>
      <c r="C28" s="11">
        <f>30.33900449*C6</f>
        <v>193031.91606762502</v>
      </c>
    </row>
    <row r="29" spans="2:3" ht="15.75">
      <c r="B29" s="22" t="s">
        <v>31</v>
      </c>
      <c r="C29" s="8">
        <v>17830.75</v>
      </c>
    </row>
    <row r="30" spans="2:3" ht="15.75">
      <c r="B30" s="22" t="s">
        <v>32</v>
      </c>
      <c r="C30" s="8">
        <v>92165.93</v>
      </c>
    </row>
    <row r="31" spans="2:3" ht="15.75">
      <c r="B31" s="23" t="s">
        <v>14</v>
      </c>
      <c r="C31" s="7">
        <f>SUM(C20:C30)</f>
        <v>730398.13167050015</v>
      </c>
    </row>
    <row r="32" spans="2:3" ht="15.75">
      <c r="B32" s="24" t="s">
        <v>15</v>
      </c>
      <c r="C32" s="7">
        <f>C15-C31</f>
        <v>82291.048329499899</v>
      </c>
    </row>
    <row r="34" spans="2:2" ht="15.75">
      <c r="B34" s="25" t="s">
        <v>33</v>
      </c>
    </row>
    <row r="35" spans="2:2" ht="15.75">
      <c r="B35" s="25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бол1</vt:lpstr>
      <vt:lpstr>бол3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2018-03-22T06:49:44Z</dcterms:modified>
</cp:coreProperties>
</file>